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64" documentId="8_{7DD6BC9A-1FC9-4D49-B401-FDF49CE92363}" xr6:coauthVersionLast="47" xr6:coauthVersionMax="47" xr10:uidLastSave="{66B190B1-ACC2-47B8-92E1-54C02F88708F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Table!$A$3:$D$113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H46" i="1"/>
  <c r="G46" i="1"/>
  <c r="G45" i="1"/>
  <c r="G44" i="1"/>
  <c r="G43" i="1"/>
  <c r="G41" i="1"/>
  <c r="I25" i="1"/>
  <c r="I23" i="1"/>
  <c r="I21" i="1"/>
  <c r="I19" i="1"/>
  <c r="I17" i="1"/>
  <c r="I15" i="1"/>
  <c r="G32" i="1"/>
  <c r="G28" i="1"/>
  <c r="G23" i="1"/>
  <c r="G22" i="1"/>
  <c r="G17" i="1"/>
  <c r="G16" i="1"/>
  <c r="G11" i="1"/>
  <c r="G10" i="1"/>
  <c r="H7" i="1"/>
  <c r="H6" i="1"/>
  <c r="H5" i="1"/>
  <c r="H4" i="1"/>
  <c r="H3" i="1"/>
  <c r="I27" i="1"/>
  <c r="G24" i="1" l="1"/>
  <c r="G18" i="1"/>
  <c r="G12" i="1"/>
  <c r="G34" i="1"/>
  <c r="H8" i="1"/>
</calcChain>
</file>

<file path=xl/sharedStrings.xml><?xml version="1.0" encoding="utf-8"?>
<sst xmlns="http://schemas.openxmlformats.org/spreadsheetml/2006/main" count="389" uniqueCount="170">
  <si>
    <t>CIRCULATION ACTIVITY by STAT GROUP (Jan 22-Dec 22)</t>
  </si>
  <si>
    <t>370; 371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</si>
  <si>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</si>
  <si>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</si>
  <si>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</si>
  <si>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</si>
  <si>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</si>
  <si>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</si>
  <si>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</si>
  <si>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</si>
  <si>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</si>
  <si>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</si>
  <si>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0.0%</t>
  </si>
  <si>
    <t>Ccl-Colby, city of</t>
  </si>
  <si>
    <t>Cc-Green Grove, twnshp of</t>
  </si>
  <si>
    <t>Ccl-Greenwood, city of</t>
  </si>
  <si>
    <t>Cc-Hendren, twnshp of</t>
  </si>
  <si>
    <t>Cc-Loyal, twnshp of</t>
  </si>
  <si>
    <t>Cc-Unity, twnshp of</t>
  </si>
  <si>
    <t>Cc-Washburn, twnshp of</t>
  </si>
  <si>
    <t>Fc-Argonne, twnshp of</t>
  </si>
  <si>
    <t>Fc-Alvin, twnshp of</t>
  </si>
  <si>
    <t>Fc-Crandon, twnshp of</t>
  </si>
  <si>
    <t>0.1%</t>
  </si>
  <si>
    <t>Fcl-Crandon, city of</t>
  </si>
  <si>
    <t>Fc-Freedom, twnshp of</t>
  </si>
  <si>
    <t>Fc-Hiles, twnshp of</t>
  </si>
  <si>
    <t>Fcl-Laona, twnshp of</t>
  </si>
  <si>
    <t>Fc-Lincoln, twnshp of</t>
  </si>
  <si>
    <t>Fc-Nashville, twnshp of</t>
  </si>
  <si>
    <t>Lcl-Ainsworth, twnshp of</t>
  </si>
  <si>
    <t>Lcl-Antigo, city of</t>
  </si>
  <si>
    <t>Lcl-Elcho, twnshp of</t>
  </si>
  <si>
    <t>1.6%</t>
  </si>
  <si>
    <t>Lcl-Langlade, twnshp of</t>
  </si>
  <si>
    <t>Lcl-Neva, twnshp of</t>
  </si>
  <si>
    <t>Lcl-Parrish, twnshp of</t>
  </si>
  <si>
    <t>0.3%</t>
  </si>
  <si>
    <t>Lcl-Peck, twnship of</t>
  </si>
  <si>
    <t>Lcl-Summit, twnshp of</t>
  </si>
  <si>
    <t>Lcl-Upham, twnshp of</t>
  </si>
  <si>
    <t>Lcl-Vilas, twnshp of</t>
  </si>
  <si>
    <t>Lcl-Wolf River, twnshp of</t>
  </si>
  <si>
    <t>Lil-Merrill, city of</t>
  </si>
  <si>
    <t>Lil-Tomahawk, city of</t>
  </si>
  <si>
    <t>Li-Bradley, twnshp of</t>
  </si>
  <si>
    <t>Li-Harrison, twnshp of</t>
  </si>
  <si>
    <t>1.2%</t>
  </si>
  <si>
    <t>Li-King, twnshp of</t>
  </si>
  <si>
    <t>0.9%</t>
  </si>
  <si>
    <t>Li-Merrill, twnshp of</t>
  </si>
  <si>
    <t>Li-Rockfalls, twnshp of</t>
  </si>
  <si>
    <t>Li-Russell, twnshp of</t>
  </si>
  <si>
    <t>0.2%</t>
  </si>
  <si>
    <t>Li-Schley, twnshp of</t>
  </si>
  <si>
    <t>Li-Scott, twnshp of</t>
  </si>
  <si>
    <t>Li-Skanawan, twnshp of</t>
  </si>
  <si>
    <t>Li-Somo, twnshp of</t>
  </si>
  <si>
    <t>Li-Tomahawk, twnshp of</t>
  </si>
  <si>
    <t>Mcl-Athens, village of</t>
  </si>
  <si>
    <t>Mcl-Day, twnshp of</t>
  </si>
  <si>
    <t>Mcl-Easton, twnshp of</t>
  </si>
  <si>
    <t>Mcl-Hatley, village of</t>
  </si>
  <si>
    <t>Mcl-Maine, village of</t>
  </si>
  <si>
    <t>Mcl-Mosinee, city of</t>
  </si>
  <si>
    <t>Mcl-Rothschild, village of</t>
  </si>
  <si>
    <t>Mcl-Rib Mountain, twnshp of</t>
  </si>
  <si>
    <t>Mcl-Texas, twnshp of</t>
  </si>
  <si>
    <t>Mcl-Wausau, city of</t>
  </si>
  <si>
    <t>Mcl-Wausau, twnshp of</t>
  </si>
  <si>
    <t>Mcl-Weston, twnshp of</t>
  </si>
  <si>
    <t>Mcl-Weston, village of</t>
  </si>
  <si>
    <t>Oc-Cassian, twnshp of</t>
  </si>
  <si>
    <t>3.2%</t>
  </si>
  <si>
    <t>Ocl-Crescent, twnshp of</t>
  </si>
  <si>
    <t>8.3%</t>
  </si>
  <si>
    <t>Oc-Enterprise, twnshp of</t>
  </si>
  <si>
    <t>0.7%</t>
  </si>
  <si>
    <t>Oc-Hazelhurst, twnshp of</t>
  </si>
  <si>
    <t>0.4%</t>
  </si>
  <si>
    <t>Oc-Little Rice, twnshp of</t>
  </si>
  <si>
    <t>Oc-Lake Tomahawk, twnshp of</t>
  </si>
  <si>
    <t>Oc-Lynne, twnshp of</t>
  </si>
  <si>
    <t>Oc-Monico, twnshp of</t>
  </si>
  <si>
    <t>Ocl-Minocqua, twnshp of</t>
  </si>
  <si>
    <t>0.5%</t>
  </si>
  <si>
    <t>Ocl-Newbold, twnshp of</t>
  </si>
  <si>
    <t>14.0%</t>
  </si>
  <si>
    <t>Oc-Nokomis, twnshp of</t>
  </si>
  <si>
    <t>Ocl-Pelican, twnshp of</t>
  </si>
  <si>
    <t>13.8%</t>
  </si>
  <si>
    <t>Oc-Piehl, twnshp of</t>
  </si>
  <si>
    <t>Ocl-Pine Lake, twnshp of</t>
  </si>
  <si>
    <t>8.9%</t>
  </si>
  <si>
    <t>Ocl-Rhinelander, city of</t>
  </si>
  <si>
    <t>35.2%</t>
  </si>
  <si>
    <t>Oc-Sugar Camp, twnshp of</t>
  </si>
  <si>
    <t>2.8%</t>
  </si>
  <si>
    <t>Oc-Schoepke, twnshp of</t>
  </si>
  <si>
    <t>Oc-Stella, twnshp of</t>
  </si>
  <si>
    <t>Ocl-Three Lakes, twnshp of</t>
  </si>
  <si>
    <t>Oc-Woodboro, twnshp of</t>
  </si>
  <si>
    <t>2.0%</t>
  </si>
  <si>
    <t>Oc-Woodruff, twnshp of</t>
  </si>
  <si>
    <t>Tcl-Medford, city of</t>
  </si>
  <si>
    <t>Tc-Jump River, twnshp of</t>
  </si>
  <si>
    <t>Tc-Molitor, twnshp of</t>
  </si>
  <si>
    <t>Tc-Roosevelt, twnshp of</t>
  </si>
  <si>
    <t>Tcl-Gilman, village of</t>
  </si>
  <si>
    <t>Tcl-Stetsonville, village of</t>
  </si>
  <si>
    <t>WVLS Cataloging</t>
  </si>
  <si>
    <t>WI-Brown County</t>
  </si>
  <si>
    <t>WI-Dane County</t>
  </si>
  <si>
    <t>WI-Marquette County</t>
  </si>
  <si>
    <t>WI-Milwaukee County</t>
  </si>
  <si>
    <t>WI-Outagamie County</t>
  </si>
  <si>
    <t>WI-Rock County</t>
  </si>
  <si>
    <t>WI-Washington County</t>
  </si>
  <si>
    <t>WI-Waukesha County</t>
  </si>
  <si>
    <t>Wcl-Marshfield, city</t>
  </si>
  <si>
    <t>Non Wisconsin Resident</t>
  </si>
  <si>
    <t>Interlibrary Loan</t>
  </si>
  <si>
    <t>Ocnc-Townsend, twnshp of</t>
  </si>
  <si>
    <t>TBD</t>
  </si>
  <si>
    <t>Prc-Knox, twnshp of</t>
  </si>
  <si>
    <t>Prcl-Ogema, twnshp of</t>
  </si>
  <si>
    <t>Vc-Arbor Vitae, twnshp of</t>
  </si>
  <si>
    <t>Vcl-Cloverland, twnshp of</t>
  </si>
  <si>
    <t>Vcl-Conover, twnshp of</t>
  </si>
  <si>
    <t>Vcl-Eagle River, twnshp of</t>
  </si>
  <si>
    <t>Vcl-Lac Du Flambeau, twnshp of</t>
  </si>
  <si>
    <t>Vcl-Lincoln, twnshp of</t>
  </si>
  <si>
    <t>Vcl-Plum Lake-Sayner, twnshp of</t>
  </si>
  <si>
    <t>Vcl-St. Germain, twnshp of</t>
  </si>
  <si>
    <t>Vcl-Washington, twnshp of</t>
  </si>
  <si>
    <t>Mric-Stephenson, twnshp of</t>
  </si>
  <si>
    <t>Pocl-Stevens Point, city of</t>
  </si>
  <si>
    <t>Woc-Seneca, twnshp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</si>
  <si>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</si>
  <si>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</si>
  <si>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</si>
  <si>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</si>
  <si>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</si>
  <si>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</si>
  <si>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</si>
  <si>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</si>
  <si>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</si>
  <si>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</si>
  <si>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</si>
  <si>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</si>
  <si>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</si>
  <si>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</si>
  <si>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</si>
  <si>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</si>
  <si>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Adjacent Nonsystem County</t>
  </si>
  <si>
    <t>Langlade</t>
  </si>
  <si>
    <t>Marathon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</si>
  <si>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</si>
  <si>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</si>
  <si>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</si>
  <si>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</si>
  <si>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</si>
  <si>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</si>
  <si>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Lincoln</t>
  </si>
  <si>
    <t>Price</t>
  </si>
  <si>
    <t>Vilas</t>
  </si>
  <si>
    <t>All W/O minus Oneida, Clark, Marathon, Taylor</t>
  </si>
  <si>
    <t>Circulations to Langlade County residents who reside outside the city of Antigo</t>
  </si>
  <si>
    <t>RHINELANDER DISTRICT LIBRARY</t>
  </si>
  <si>
    <t xml:space="preserve"> -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</si>
</sst>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0" fontId="9" fillId="5" borderId="0" xfId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0" fontId="9" fillId="7" borderId="0" xfId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9" fillId="0" borderId="0" xfId="1" applyFont="1"/>
    <xf numFmtId="0" fontId="9" fillId="0" borderId="2" xfId="1" applyFont="1" applyBorder="1" applyAlignment="1">
      <alignment horizontal="left"/>
    </xf>
    <xf numFmtId="0" fontId="9" fillId="0" borderId="0" xfId="1" applyFont="1" applyAlignment="1">
      <alignment horizontal="left" wrapText="1"/>
    </xf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" fillId="9" borderId="0" xfId="0" applyFont="1" applyFill="1" applyAlignment="1">
      <alignment horizontal="left"/>
    </xf>
    <xf numFmtId="166" fontId="1" fillId="9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7" borderId="0" xfId="0" applyFont="1" applyFill="1" applyAlignment="1">
      <alignment horizontal="left"/>
    </xf>
    <xf numFmtId="166" fontId="11" fillId="7" borderId="0" xfId="0" applyNumberFormat="1" applyFont="1" applyFill="1"/>
    <xf numFmtId="166" fontId="1" fillId="0" borderId="0" xfId="1" applyNumberFormat="1" applyFont="1"/>
    <xf numFmtId="0" fontId="3" fillId="0" borderId="0" xfId="1" applyAlignment="1">
      <alignment horizontal="right" wrapText="1"/>
    </xf>
    <xf numFmtId="0" fontId="8" fillId="0" borderId="0" xfId="1" applyFont="1" applyAlignment="1">
      <alignment horizontal="right" vertical="center"/>
    </xf>
    <xf numFmtId="0" fontId="3" fillId="0" borderId="0" xfId="1" applyAlignment="1">
      <alignment horizontal="right"/>
    </xf>
    <xf numFmtId="166" fontId="9" fillId="0" borderId="0" xfId="1" applyNumberFormat="1" applyFont="1" applyAlignment="1">
      <alignment horizontal="right"/>
    </xf>
    <xf numFmtId="166" fontId="10" fillId="0" borderId="0" xfId="1" applyNumberFormat="1" applyFont="1" applyAlignment="1">
      <alignment horizontal="right"/>
    </xf>
    <xf numFmtId="166" fontId="9" fillId="5" borderId="0" xfId="1" applyNumberFormat="1" applyFont="1" applyFill="1" applyAlignment="1">
      <alignment horizontal="right"/>
    </xf>
    <xf numFmtId="166" fontId="9" fillId="6" borderId="0" xfId="1" applyNumberFormat="1" applyFont="1" applyFill="1" applyAlignment="1">
      <alignment horizontal="right"/>
    </xf>
    <xf numFmtId="166" fontId="9" fillId="7" borderId="0" xfId="1" applyNumberFormat="1" applyFont="1" applyFill="1" applyAlignment="1">
      <alignment horizontal="right"/>
    </xf>
    <xf numFmtId="0" fontId="1" fillId="0" borderId="2" xfId="1" applyFont="1" applyBorder="1" applyAlignment="1">
      <alignment horizontal="right"/>
    </xf>
    <xf numFmtId="166" fontId="9" fillId="4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9" fillId="0" borderId="0" xfId="1" applyFont="1" applyAlignment="1">
      <alignment horizontal="right"/>
    </xf>
    <xf numFmtId="0" fontId="9" fillId="0" borderId="2" xfId="1" applyFont="1" applyBorder="1" applyAlignment="1">
      <alignment horizontal="right"/>
    </xf>
    <xf numFmtId="166" fontId="10" fillId="6" borderId="0" xfId="1" applyNumberFormat="1" applyFont="1" applyFill="1" applyAlignment="1">
      <alignment horizontal="right"/>
    </xf>
    <xf numFmtId="166" fontId="10" fillId="7" borderId="0" xfId="1" applyNumberFormat="1" applyFont="1" applyFill="1" applyAlignment="1">
      <alignment horizontal="right"/>
    </xf>
    <xf numFmtId="166" fontId="10" fillId="7" borderId="2" xfId="1" applyNumberFormat="1" applyFont="1" applyFill="1" applyBorder="1" applyAlignment="1">
      <alignment horizontal="right"/>
    </xf>
    <xf numFmtId="0" fontId="1" fillId="0" borderId="0" xfId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8C73C5C3-95D9-4465-96F2-B9B432FB84B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287813310285223"/>
          <c:y val="0.17493297587131368"/>
          <c:w val="0.61538461538461542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Ocl-Rhinelander, city of</c:v>
                </c:pt>
                <c:pt idx="1">
                  <c:v>Ocl-Newbold, twnshp of</c:v>
                </c:pt>
                <c:pt idx="2">
                  <c:v>Ocl-Pelican, twnshp of</c:v>
                </c:pt>
                <c:pt idx="3">
                  <c:v>Ocl-Pine Lake, twnshp of</c:v>
                </c:pt>
                <c:pt idx="4">
                  <c:v>Ocl-Crescent, twnshp of</c:v>
                </c:pt>
                <c:pt idx="5">
                  <c:v>Oc-Cassian, twnshp of</c:v>
                </c:pt>
                <c:pt idx="6">
                  <c:v>Oc-Sugar Camp, twnshp of</c:v>
                </c:pt>
                <c:pt idx="7">
                  <c:v>Oc-Woodboro, twnshp of</c:v>
                </c:pt>
                <c:pt idx="8">
                  <c:v>Oc-Stella, twnshp of</c:v>
                </c:pt>
                <c:pt idx="9">
                  <c:v>Lcl-Elcho, twnshp of</c:v>
                </c:pt>
                <c:pt idx="10">
                  <c:v>Li-Harrison, twnshp of</c:v>
                </c:pt>
                <c:pt idx="11">
                  <c:v>Li-King, twnshp of</c:v>
                </c:pt>
                <c:pt idx="12">
                  <c:v>Oc-Enterprise, twnshp of</c:v>
                </c:pt>
                <c:pt idx="13">
                  <c:v>Interlibrary Loan</c:v>
                </c:pt>
                <c:pt idx="14">
                  <c:v>Ocl-Minocqua, twnshp of</c:v>
                </c:pt>
                <c:pt idx="15">
                  <c:v>Vc-Arbor Vitae, twnshp of</c:v>
                </c:pt>
                <c:pt idx="16">
                  <c:v>Oc-Lake Tomahawk, twnshp of</c:v>
                </c:pt>
                <c:pt idx="17">
                  <c:v>Oc-Hazelhurst, twnshp of</c:v>
                </c:pt>
                <c:pt idx="18">
                  <c:v>Oc-Nokomis, twnshp of</c:v>
                </c:pt>
                <c:pt idx="19">
                  <c:v>Ocl-Three Lakes, twnshp of</c:v>
                </c:pt>
                <c:pt idx="20">
                  <c:v>Lcl-Parrish, twnshp of</c:v>
                </c:pt>
                <c:pt idx="21">
                  <c:v>Vcl-Eagle River, twnshp of</c:v>
                </c:pt>
                <c:pt idx="22">
                  <c:v>Oc-Schoepke, twnshp of</c:v>
                </c:pt>
                <c:pt idx="23">
                  <c:v>Li-Russell, twnshp of</c:v>
                </c:pt>
                <c:pt idx="24">
                  <c:v>Mcl-Easton, twnshp of</c:v>
                </c:pt>
                <c:pt idx="25">
                  <c:v>Li-Bradley, twnshp of</c:v>
                </c:pt>
                <c:pt idx="26">
                  <c:v>Oc-Piehl, twnshp of</c:v>
                </c:pt>
                <c:pt idx="27">
                  <c:v>Vcl-Cloverland, twnshp of</c:v>
                </c:pt>
                <c:pt idx="28">
                  <c:v>Non Wisconsin Resident</c:v>
                </c:pt>
                <c:pt idx="29">
                  <c:v>Mcl-Wausau, city of</c:v>
                </c:pt>
                <c:pt idx="30">
                  <c:v>Li-Skanawan, twnshp of</c:v>
                </c:pt>
                <c:pt idx="31">
                  <c:v>Lcl-Ainsworth, twnshp of</c:v>
                </c:pt>
                <c:pt idx="32">
                  <c:v>Oc-Monico, twnshp of</c:v>
                </c:pt>
                <c:pt idx="33">
                  <c:v>Lil-Tomahawk, city of</c:v>
                </c:pt>
                <c:pt idx="34">
                  <c:v>Li-Tomahawk, twnshp of</c:v>
                </c:pt>
                <c:pt idx="35">
                  <c:v>Vcl-Lincoln, twnshp of</c:v>
                </c:pt>
                <c:pt idx="36">
                  <c:v>Lcl-Upham, twnshp of</c:v>
                </c:pt>
                <c:pt idx="37">
                  <c:v>Li-Somo, twnshp of</c:v>
                </c:pt>
                <c:pt idx="38">
                  <c:v>Lcl-Langlade, twnshp of</c:v>
                </c:pt>
                <c:pt idx="39">
                  <c:v>Vcl-Washington, twnshp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32767</c:v>
                </c:pt>
                <c:pt idx="1">
                  <c:v>13370</c:v>
                </c:pt>
                <c:pt idx="2">
                  <c:v>13185</c:v>
                </c:pt>
                <c:pt idx="3">
                  <c:v>8598</c:v>
                </c:pt>
                <c:pt idx="4">
                  <c:v>8066</c:v>
                </c:pt>
                <c:pt idx="5">
                  <c:v>2953</c:v>
                </c:pt>
                <c:pt idx="6">
                  <c:v>2507</c:v>
                </c:pt>
                <c:pt idx="7">
                  <c:v>2030</c:v>
                </c:pt>
                <c:pt idx="8">
                  <c:v>1622</c:v>
                </c:pt>
                <c:pt idx="9">
                  <c:v>1476</c:v>
                </c:pt>
                <c:pt idx="10">
                  <c:v>1107</c:v>
                </c:pt>
                <c:pt idx="11">
                  <c:v>620</c:v>
                </c:pt>
                <c:pt idx="12">
                  <c:v>640</c:v>
                </c:pt>
                <c:pt idx="13">
                  <c:v>485</c:v>
                </c:pt>
                <c:pt idx="14">
                  <c:v>459</c:v>
                </c:pt>
                <c:pt idx="15">
                  <c:v>399</c:v>
                </c:pt>
                <c:pt idx="16">
                  <c:v>439</c:v>
                </c:pt>
                <c:pt idx="17">
                  <c:v>249</c:v>
                </c:pt>
                <c:pt idx="18">
                  <c:v>368</c:v>
                </c:pt>
                <c:pt idx="19">
                  <c:v>416</c:v>
                </c:pt>
                <c:pt idx="20">
                  <c:v>281</c:v>
                </c:pt>
                <c:pt idx="21">
                  <c:v>162</c:v>
                </c:pt>
                <c:pt idx="22">
                  <c:v>171</c:v>
                </c:pt>
                <c:pt idx="23">
                  <c:v>162</c:v>
                </c:pt>
                <c:pt idx="24">
                  <c:v>160</c:v>
                </c:pt>
                <c:pt idx="25">
                  <c:v>160</c:v>
                </c:pt>
                <c:pt idx="26">
                  <c:v>119</c:v>
                </c:pt>
                <c:pt idx="27">
                  <c:v>121</c:v>
                </c:pt>
                <c:pt idx="28">
                  <c:v>86</c:v>
                </c:pt>
                <c:pt idx="29">
                  <c:v>95</c:v>
                </c:pt>
                <c:pt idx="30">
                  <c:v>89</c:v>
                </c:pt>
                <c:pt idx="31">
                  <c:v>81</c:v>
                </c:pt>
                <c:pt idx="32">
                  <c:v>88</c:v>
                </c:pt>
                <c:pt idx="33">
                  <c:v>94</c:v>
                </c:pt>
                <c:pt idx="34">
                  <c:v>83</c:v>
                </c:pt>
                <c:pt idx="35">
                  <c:v>42</c:v>
                </c:pt>
                <c:pt idx="36">
                  <c:v>94</c:v>
                </c:pt>
                <c:pt idx="37">
                  <c:v>66</c:v>
                </c:pt>
                <c:pt idx="38">
                  <c:v>57</c:v>
                </c:pt>
                <c:pt idx="3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B-4F8F-8203-99AE8404E46D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Ocl-Rhinelander, city of</c:v>
                </c:pt>
                <c:pt idx="1">
                  <c:v>Ocl-Newbold, twnshp of</c:v>
                </c:pt>
                <c:pt idx="2">
                  <c:v>Ocl-Pelican, twnshp of</c:v>
                </c:pt>
                <c:pt idx="3">
                  <c:v>Ocl-Pine Lake, twnshp of</c:v>
                </c:pt>
                <c:pt idx="4">
                  <c:v>Ocl-Crescent, twnshp of</c:v>
                </c:pt>
                <c:pt idx="5">
                  <c:v>Oc-Cassian, twnshp of</c:v>
                </c:pt>
                <c:pt idx="6">
                  <c:v>Oc-Sugar Camp, twnshp of</c:v>
                </c:pt>
                <c:pt idx="7">
                  <c:v>Oc-Woodboro, twnshp of</c:v>
                </c:pt>
                <c:pt idx="8">
                  <c:v>Oc-Stella, twnshp of</c:v>
                </c:pt>
                <c:pt idx="9">
                  <c:v>Lcl-Elcho, twnshp of</c:v>
                </c:pt>
                <c:pt idx="10">
                  <c:v>Li-Harrison, twnshp of</c:v>
                </c:pt>
                <c:pt idx="11">
                  <c:v>Li-King, twnshp of</c:v>
                </c:pt>
                <c:pt idx="12">
                  <c:v>Oc-Enterprise, twnshp of</c:v>
                </c:pt>
                <c:pt idx="13">
                  <c:v>Interlibrary Loan</c:v>
                </c:pt>
                <c:pt idx="14">
                  <c:v>Ocl-Minocqua, twnshp of</c:v>
                </c:pt>
                <c:pt idx="15">
                  <c:v>Vc-Arbor Vitae, twnshp of</c:v>
                </c:pt>
                <c:pt idx="16">
                  <c:v>Oc-Lake Tomahawk, twnshp of</c:v>
                </c:pt>
                <c:pt idx="17">
                  <c:v>Oc-Hazelhurst, twnshp of</c:v>
                </c:pt>
                <c:pt idx="18">
                  <c:v>Oc-Nokomis, twnshp of</c:v>
                </c:pt>
                <c:pt idx="19">
                  <c:v>Ocl-Three Lakes, twnshp of</c:v>
                </c:pt>
                <c:pt idx="20">
                  <c:v>Lcl-Parrish, twnshp of</c:v>
                </c:pt>
                <c:pt idx="21">
                  <c:v>Vcl-Eagle River, twnshp of</c:v>
                </c:pt>
                <c:pt idx="22">
                  <c:v>Oc-Schoepke, twnshp of</c:v>
                </c:pt>
                <c:pt idx="23">
                  <c:v>Li-Russell, twnshp of</c:v>
                </c:pt>
                <c:pt idx="24">
                  <c:v>Mcl-Easton, twnshp of</c:v>
                </c:pt>
                <c:pt idx="25">
                  <c:v>Li-Bradley, twnshp of</c:v>
                </c:pt>
                <c:pt idx="26">
                  <c:v>Oc-Piehl, twnshp of</c:v>
                </c:pt>
                <c:pt idx="27">
                  <c:v>Vcl-Cloverland, twnshp of</c:v>
                </c:pt>
                <c:pt idx="28">
                  <c:v>Non Wisconsin Resident</c:v>
                </c:pt>
                <c:pt idx="29">
                  <c:v>Mcl-Wausau, city of</c:v>
                </c:pt>
                <c:pt idx="30">
                  <c:v>Li-Skanawan, twnshp of</c:v>
                </c:pt>
                <c:pt idx="31">
                  <c:v>Lcl-Ainsworth, twnshp of</c:v>
                </c:pt>
                <c:pt idx="32">
                  <c:v>Oc-Monico, twnshp of</c:v>
                </c:pt>
                <c:pt idx="33">
                  <c:v>Lil-Tomahawk, city of</c:v>
                </c:pt>
                <c:pt idx="34">
                  <c:v>Li-Tomahawk, twnshp of</c:v>
                </c:pt>
                <c:pt idx="35">
                  <c:v>Vcl-Lincoln, twnshp of</c:v>
                </c:pt>
                <c:pt idx="36">
                  <c:v>Lcl-Upham, twnshp of</c:v>
                </c:pt>
                <c:pt idx="37">
                  <c:v>Li-Somo, twnshp of</c:v>
                </c:pt>
                <c:pt idx="38">
                  <c:v>Lcl-Langlade, twnshp of</c:v>
                </c:pt>
                <c:pt idx="39">
                  <c:v>Vcl-Washington, twnshp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32994</c:v>
                </c:pt>
                <c:pt idx="1">
                  <c:v>13392</c:v>
                </c:pt>
                <c:pt idx="2">
                  <c:v>13461</c:v>
                </c:pt>
                <c:pt idx="3">
                  <c:v>8688</c:v>
                </c:pt>
                <c:pt idx="4">
                  <c:v>7971</c:v>
                </c:pt>
                <c:pt idx="5">
                  <c:v>2953</c:v>
                </c:pt>
                <c:pt idx="6">
                  <c:v>2540</c:v>
                </c:pt>
                <c:pt idx="7">
                  <c:v>1960</c:v>
                </c:pt>
                <c:pt idx="8">
                  <c:v>1627</c:v>
                </c:pt>
                <c:pt idx="9">
                  <c:v>1476</c:v>
                </c:pt>
                <c:pt idx="10">
                  <c:v>1101</c:v>
                </c:pt>
                <c:pt idx="11">
                  <c:v>841</c:v>
                </c:pt>
                <c:pt idx="12">
                  <c:v>594</c:v>
                </c:pt>
                <c:pt idx="13">
                  <c:v>481</c:v>
                </c:pt>
                <c:pt idx="14">
                  <c:v>504</c:v>
                </c:pt>
                <c:pt idx="15">
                  <c:v>266</c:v>
                </c:pt>
                <c:pt idx="16">
                  <c:v>420</c:v>
                </c:pt>
                <c:pt idx="17">
                  <c:v>324</c:v>
                </c:pt>
                <c:pt idx="18">
                  <c:v>416</c:v>
                </c:pt>
                <c:pt idx="19">
                  <c:v>157</c:v>
                </c:pt>
                <c:pt idx="20">
                  <c:v>280</c:v>
                </c:pt>
                <c:pt idx="21">
                  <c:v>237</c:v>
                </c:pt>
                <c:pt idx="22">
                  <c:v>177</c:v>
                </c:pt>
                <c:pt idx="23">
                  <c:v>161</c:v>
                </c:pt>
                <c:pt idx="24">
                  <c:v>121</c:v>
                </c:pt>
                <c:pt idx="25">
                  <c:v>130</c:v>
                </c:pt>
                <c:pt idx="26">
                  <c:v>120</c:v>
                </c:pt>
                <c:pt idx="27">
                  <c:v>121</c:v>
                </c:pt>
                <c:pt idx="28">
                  <c:v>121</c:v>
                </c:pt>
                <c:pt idx="29">
                  <c:v>84</c:v>
                </c:pt>
                <c:pt idx="30">
                  <c:v>60</c:v>
                </c:pt>
                <c:pt idx="31">
                  <c:v>60</c:v>
                </c:pt>
                <c:pt idx="32">
                  <c:v>91</c:v>
                </c:pt>
                <c:pt idx="33">
                  <c:v>39</c:v>
                </c:pt>
                <c:pt idx="34">
                  <c:v>65</c:v>
                </c:pt>
                <c:pt idx="35">
                  <c:v>115</c:v>
                </c:pt>
                <c:pt idx="36">
                  <c:v>20</c:v>
                </c:pt>
                <c:pt idx="37">
                  <c:v>57</c:v>
                </c:pt>
                <c:pt idx="38">
                  <c:v>53</c:v>
                </c:pt>
                <c:pt idx="3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B-4F8F-8203-99AE8404E46D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Ocl-Rhinelander, city of</c:v>
                </c:pt>
                <c:pt idx="1">
                  <c:v>Ocl-Newbold, twnshp of</c:v>
                </c:pt>
                <c:pt idx="2">
                  <c:v>Ocl-Pelican, twnshp of</c:v>
                </c:pt>
                <c:pt idx="3">
                  <c:v>Ocl-Pine Lake, twnshp of</c:v>
                </c:pt>
                <c:pt idx="4">
                  <c:v>Ocl-Crescent, twnshp of</c:v>
                </c:pt>
                <c:pt idx="5">
                  <c:v>Oc-Cassian, twnshp of</c:v>
                </c:pt>
                <c:pt idx="6">
                  <c:v>Oc-Sugar Camp, twnshp of</c:v>
                </c:pt>
                <c:pt idx="7">
                  <c:v>Oc-Woodboro, twnshp of</c:v>
                </c:pt>
                <c:pt idx="8">
                  <c:v>Oc-Stella, twnshp of</c:v>
                </c:pt>
                <c:pt idx="9">
                  <c:v>Lcl-Elcho, twnshp of</c:v>
                </c:pt>
                <c:pt idx="10">
                  <c:v>Li-Harrison, twnshp of</c:v>
                </c:pt>
                <c:pt idx="11">
                  <c:v>Li-King, twnshp of</c:v>
                </c:pt>
                <c:pt idx="12">
                  <c:v>Oc-Enterprise, twnshp of</c:v>
                </c:pt>
                <c:pt idx="13">
                  <c:v>Interlibrary Loan</c:v>
                </c:pt>
                <c:pt idx="14">
                  <c:v>Ocl-Minocqua, twnshp of</c:v>
                </c:pt>
                <c:pt idx="15">
                  <c:v>Vc-Arbor Vitae, twnshp of</c:v>
                </c:pt>
                <c:pt idx="16">
                  <c:v>Oc-Lake Tomahawk, twnshp of</c:v>
                </c:pt>
                <c:pt idx="17">
                  <c:v>Oc-Hazelhurst, twnshp of</c:v>
                </c:pt>
                <c:pt idx="18">
                  <c:v>Oc-Nokomis, twnshp of</c:v>
                </c:pt>
                <c:pt idx="19">
                  <c:v>Ocl-Three Lakes, twnshp of</c:v>
                </c:pt>
                <c:pt idx="20">
                  <c:v>Lcl-Parrish, twnshp of</c:v>
                </c:pt>
                <c:pt idx="21">
                  <c:v>Vcl-Eagle River, twnshp of</c:v>
                </c:pt>
                <c:pt idx="22">
                  <c:v>Oc-Schoepke, twnshp of</c:v>
                </c:pt>
                <c:pt idx="23">
                  <c:v>Li-Russell, twnshp of</c:v>
                </c:pt>
                <c:pt idx="24">
                  <c:v>Mcl-Easton, twnshp of</c:v>
                </c:pt>
                <c:pt idx="25">
                  <c:v>Li-Bradley, twnshp of</c:v>
                </c:pt>
                <c:pt idx="26">
                  <c:v>Oc-Piehl, twnshp of</c:v>
                </c:pt>
                <c:pt idx="27">
                  <c:v>Vcl-Cloverland, twnshp of</c:v>
                </c:pt>
                <c:pt idx="28">
                  <c:v>Non Wisconsin Resident</c:v>
                </c:pt>
                <c:pt idx="29">
                  <c:v>Mcl-Wausau, city of</c:v>
                </c:pt>
                <c:pt idx="30">
                  <c:v>Li-Skanawan, twnshp of</c:v>
                </c:pt>
                <c:pt idx="31">
                  <c:v>Lcl-Ainsworth, twnshp of</c:v>
                </c:pt>
                <c:pt idx="32">
                  <c:v>Oc-Monico, twnshp of</c:v>
                </c:pt>
                <c:pt idx="33">
                  <c:v>Lil-Tomahawk, city of</c:v>
                </c:pt>
                <c:pt idx="34">
                  <c:v>Li-Tomahawk, twnshp of</c:v>
                </c:pt>
                <c:pt idx="35">
                  <c:v>Vcl-Lincoln, twnshp of</c:v>
                </c:pt>
                <c:pt idx="36">
                  <c:v>Lcl-Upham, twnshp of</c:v>
                </c:pt>
                <c:pt idx="37">
                  <c:v>Li-Somo, twnshp of</c:v>
                </c:pt>
                <c:pt idx="38">
                  <c:v>Lcl-Langlade, twnshp of</c:v>
                </c:pt>
                <c:pt idx="39">
                  <c:v>Vcl-Washington, twnshp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8461</c:v>
                </c:pt>
                <c:pt idx="1">
                  <c:v>3239</c:v>
                </c:pt>
                <c:pt idx="2">
                  <c:v>2766</c:v>
                </c:pt>
                <c:pt idx="3">
                  <c:v>1705</c:v>
                </c:pt>
                <c:pt idx="4">
                  <c:v>1774</c:v>
                </c:pt>
                <c:pt idx="5">
                  <c:v>937</c:v>
                </c:pt>
                <c:pt idx="6">
                  <c:v>862</c:v>
                </c:pt>
                <c:pt idx="7">
                  <c:v>374</c:v>
                </c:pt>
                <c:pt idx="8">
                  <c:v>298</c:v>
                </c:pt>
                <c:pt idx="9">
                  <c:v>549</c:v>
                </c:pt>
                <c:pt idx="10">
                  <c:v>329</c:v>
                </c:pt>
                <c:pt idx="11">
                  <c:v>443</c:v>
                </c:pt>
                <c:pt idx="12">
                  <c:v>144</c:v>
                </c:pt>
                <c:pt idx="13">
                  <c:v>74</c:v>
                </c:pt>
                <c:pt idx="14">
                  <c:v>31</c:v>
                </c:pt>
                <c:pt idx="15">
                  <c:v>301</c:v>
                </c:pt>
                <c:pt idx="16">
                  <c:v>60</c:v>
                </c:pt>
                <c:pt idx="17">
                  <c:v>349</c:v>
                </c:pt>
                <c:pt idx="18">
                  <c:v>62</c:v>
                </c:pt>
                <c:pt idx="19">
                  <c:v>60</c:v>
                </c:pt>
                <c:pt idx="20">
                  <c:v>26</c:v>
                </c:pt>
                <c:pt idx="21">
                  <c:v>30</c:v>
                </c:pt>
                <c:pt idx="22">
                  <c:v>51</c:v>
                </c:pt>
                <c:pt idx="23">
                  <c:v>56</c:v>
                </c:pt>
                <c:pt idx="24">
                  <c:v>52</c:v>
                </c:pt>
                <c:pt idx="25">
                  <c:v>6</c:v>
                </c:pt>
                <c:pt idx="26">
                  <c:v>33</c:v>
                </c:pt>
                <c:pt idx="27">
                  <c:v>17</c:v>
                </c:pt>
                <c:pt idx="28">
                  <c:v>39</c:v>
                </c:pt>
                <c:pt idx="29">
                  <c:v>49</c:v>
                </c:pt>
                <c:pt idx="30">
                  <c:v>42</c:v>
                </c:pt>
                <c:pt idx="31">
                  <c:v>51</c:v>
                </c:pt>
                <c:pt idx="32">
                  <c:v>8</c:v>
                </c:pt>
                <c:pt idx="33">
                  <c:v>48</c:v>
                </c:pt>
                <c:pt idx="34">
                  <c:v>19</c:v>
                </c:pt>
                <c:pt idx="35">
                  <c:v>9</c:v>
                </c:pt>
                <c:pt idx="36">
                  <c:v>46</c:v>
                </c:pt>
                <c:pt idx="37">
                  <c:v>36</c:v>
                </c:pt>
                <c:pt idx="38">
                  <c:v>31</c:v>
                </c:pt>
                <c:pt idx="3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8B-4F8F-8203-99AE8404E46D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Ocl-Rhinelander, city of</c:v>
                </c:pt>
                <c:pt idx="1">
                  <c:v>Ocl-Newbold, twnshp of</c:v>
                </c:pt>
                <c:pt idx="2">
                  <c:v>Ocl-Pelican, twnshp of</c:v>
                </c:pt>
                <c:pt idx="3">
                  <c:v>Ocl-Pine Lake, twnshp of</c:v>
                </c:pt>
                <c:pt idx="4">
                  <c:v>Ocl-Crescent, twnshp of</c:v>
                </c:pt>
                <c:pt idx="5">
                  <c:v>Oc-Cassian, twnshp of</c:v>
                </c:pt>
                <c:pt idx="6">
                  <c:v>Oc-Sugar Camp, twnshp of</c:v>
                </c:pt>
                <c:pt idx="7">
                  <c:v>Oc-Woodboro, twnshp of</c:v>
                </c:pt>
                <c:pt idx="8">
                  <c:v>Oc-Stella, twnshp of</c:v>
                </c:pt>
                <c:pt idx="9">
                  <c:v>Lcl-Elcho, twnshp of</c:v>
                </c:pt>
                <c:pt idx="10">
                  <c:v>Li-Harrison, twnshp of</c:v>
                </c:pt>
                <c:pt idx="11">
                  <c:v>Li-King, twnshp of</c:v>
                </c:pt>
                <c:pt idx="12">
                  <c:v>Oc-Enterprise, twnshp of</c:v>
                </c:pt>
                <c:pt idx="13">
                  <c:v>Interlibrary Loan</c:v>
                </c:pt>
                <c:pt idx="14">
                  <c:v>Ocl-Minocqua, twnshp of</c:v>
                </c:pt>
                <c:pt idx="15">
                  <c:v>Vc-Arbor Vitae, twnshp of</c:v>
                </c:pt>
                <c:pt idx="16">
                  <c:v>Oc-Lake Tomahawk, twnshp of</c:v>
                </c:pt>
                <c:pt idx="17">
                  <c:v>Oc-Hazelhurst, twnshp of</c:v>
                </c:pt>
                <c:pt idx="18">
                  <c:v>Oc-Nokomis, twnshp of</c:v>
                </c:pt>
                <c:pt idx="19">
                  <c:v>Ocl-Three Lakes, twnshp of</c:v>
                </c:pt>
                <c:pt idx="20">
                  <c:v>Lcl-Parrish, twnshp of</c:v>
                </c:pt>
                <c:pt idx="21">
                  <c:v>Vcl-Eagle River, twnshp of</c:v>
                </c:pt>
                <c:pt idx="22">
                  <c:v>Oc-Schoepke, twnshp of</c:v>
                </c:pt>
                <c:pt idx="23">
                  <c:v>Li-Russell, twnshp of</c:v>
                </c:pt>
                <c:pt idx="24">
                  <c:v>Mcl-Easton, twnshp of</c:v>
                </c:pt>
                <c:pt idx="25">
                  <c:v>Li-Bradley, twnshp of</c:v>
                </c:pt>
                <c:pt idx="26">
                  <c:v>Oc-Piehl, twnshp of</c:v>
                </c:pt>
                <c:pt idx="27">
                  <c:v>Vcl-Cloverland, twnshp of</c:v>
                </c:pt>
                <c:pt idx="28">
                  <c:v>Non Wisconsin Resident</c:v>
                </c:pt>
                <c:pt idx="29">
                  <c:v>Mcl-Wausau, city of</c:v>
                </c:pt>
                <c:pt idx="30">
                  <c:v>Li-Skanawan, twnshp of</c:v>
                </c:pt>
                <c:pt idx="31">
                  <c:v>Lcl-Ainsworth, twnshp of</c:v>
                </c:pt>
                <c:pt idx="32">
                  <c:v>Oc-Monico, twnshp of</c:v>
                </c:pt>
                <c:pt idx="33">
                  <c:v>Lil-Tomahawk, city of</c:v>
                </c:pt>
                <c:pt idx="34">
                  <c:v>Li-Tomahawk, twnshp of</c:v>
                </c:pt>
                <c:pt idx="35">
                  <c:v>Vcl-Lincoln, twnshp of</c:v>
                </c:pt>
                <c:pt idx="36">
                  <c:v>Lcl-Upham, twnshp of</c:v>
                </c:pt>
                <c:pt idx="37">
                  <c:v>Li-Somo, twnshp of</c:v>
                </c:pt>
                <c:pt idx="38">
                  <c:v>Lcl-Langlade, twnshp of</c:v>
                </c:pt>
                <c:pt idx="39">
                  <c:v>Vcl-Washington, twnshp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2338</c:v>
                </c:pt>
                <c:pt idx="1">
                  <c:v>413</c:v>
                </c:pt>
                <c:pt idx="2">
                  <c:v>476</c:v>
                </c:pt>
                <c:pt idx="3">
                  <c:v>316</c:v>
                </c:pt>
                <c:pt idx="4">
                  <c:v>195</c:v>
                </c:pt>
                <c:pt idx="5">
                  <c:v>123</c:v>
                </c:pt>
                <c:pt idx="6">
                  <c:v>103</c:v>
                </c:pt>
                <c:pt idx="7">
                  <c:v>49</c:v>
                </c:pt>
                <c:pt idx="8">
                  <c:v>25</c:v>
                </c:pt>
                <c:pt idx="9">
                  <c:v>3</c:v>
                </c:pt>
                <c:pt idx="10">
                  <c:v>36</c:v>
                </c:pt>
                <c:pt idx="11">
                  <c:v>2</c:v>
                </c:pt>
                <c:pt idx="12">
                  <c:v>50</c:v>
                </c:pt>
                <c:pt idx="13">
                  <c:v>0</c:v>
                </c:pt>
                <c:pt idx="14">
                  <c:v>3</c:v>
                </c:pt>
                <c:pt idx="15">
                  <c:v>8</c:v>
                </c:pt>
                <c:pt idx="16">
                  <c:v>10</c:v>
                </c:pt>
                <c:pt idx="17">
                  <c:v>1</c:v>
                </c:pt>
                <c:pt idx="18">
                  <c:v>8</c:v>
                </c:pt>
                <c:pt idx="19">
                  <c:v>8</c:v>
                </c:pt>
                <c:pt idx="20">
                  <c:v>1</c:v>
                </c:pt>
                <c:pt idx="21">
                  <c:v>0</c:v>
                </c:pt>
                <c:pt idx="22">
                  <c:v>14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9</c:v>
                </c:pt>
                <c:pt idx="27">
                  <c:v>0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8B-4F8F-8203-99AE8404E46D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Ocl-Rhinelander, city of</c:v>
                </c:pt>
                <c:pt idx="1">
                  <c:v>Ocl-Newbold, twnshp of</c:v>
                </c:pt>
                <c:pt idx="2">
                  <c:v>Ocl-Pelican, twnshp of</c:v>
                </c:pt>
                <c:pt idx="3">
                  <c:v>Ocl-Pine Lake, twnshp of</c:v>
                </c:pt>
                <c:pt idx="4">
                  <c:v>Ocl-Crescent, twnshp of</c:v>
                </c:pt>
                <c:pt idx="5">
                  <c:v>Oc-Cassian, twnshp of</c:v>
                </c:pt>
                <c:pt idx="6">
                  <c:v>Oc-Sugar Camp, twnshp of</c:v>
                </c:pt>
                <c:pt idx="7">
                  <c:v>Oc-Woodboro, twnshp of</c:v>
                </c:pt>
                <c:pt idx="8">
                  <c:v>Oc-Stella, twnshp of</c:v>
                </c:pt>
                <c:pt idx="9">
                  <c:v>Lcl-Elcho, twnshp of</c:v>
                </c:pt>
                <c:pt idx="10">
                  <c:v>Li-Harrison, twnshp of</c:v>
                </c:pt>
                <c:pt idx="11">
                  <c:v>Li-King, twnshp of</c:v>
                </c:pt>
                <c:pt idx="12">
                  <c:v>Oc-Enterprise, twnshp of</c:v>
                </c:pt>
                <c:pt idx="13">
                  <c:v>Interlibrary Loan</c:v>
                </c:pt>
                <c:pt idx="14">
                  <c:v>Ocl-Minocqua, twnshp of</c:v>
                </c:pt>
                <c:pt idx="15">
                  <c:v>Vc-Arbor Vitae, twnshp of</c:v>
                </c:pt>
                <c:pt idx="16">
                  <c:v>Oc-Lake Tomahawk, twnshp of</c:v>
                </c:pt>
                <c:pt idx="17">
                  <c:v>Oc-Hazelhurst, twnshp of</c:v>
                </c:pt>
                <c:pt idx="18">
                  <c:v>Oc-Nokomis, twnshp of</c:v>
                </c:pt>
                <c:pt idx="19">
                  <c:v>Ocl-Three Lakes, twnshp of</c:v>
                </c:pt>
                <c:pt idx="20">
                  <c:v>Lcl-Parrish, twnshp of</c:v>
                </c:pt>
                <c:pt idx="21">
                  <c:v>Vcl-Eagle River, twnshp of</c:v>
                </c:pt>
                <c:pt idx="22">
                  <c:v>Oc-Schoepke, twnshp of</c:v>
                </c:pt>
                <c:pt idx="23">
                  <c:v>Li-Russell, twnshp of</c:v>
                </c:pt>
                <c:pt idx="24">
                  <c:v>Mcl-Easton, twnshp of</c:v>
                </c:pt>
                <c:pt idx="25">
                  <c:v>Li-Bradley, twnshp of</c:v>
                </c:pt>
                <c:pt idx="26">
                  <c:v>Oc-Piehl, twnshp of</c:v>
                </c:pt>
                <c:pt idx="27">
                  <c:v>Vcl-Cloverland, twnshp of</c:v>
                </c:pt>
                <c:pt idx="28">
                  <c:v>Non Wisconsin Resident</c:v>
                </c:pt>
                <c:pt idx="29">
                  <c:v>Mcl-Wausau, city of</c:v>
                </c:pt>
                <c:pt idx="30">
                  <c:v>Li-Skanawan, twnshp of</c:v>
                </c:pt>
                <c:pt idx="31">
                  <c:v>Lcl-Ainsworth, twnshp of</c:v>
                </c:pt>
                <c:pt idx="32">
                  <c:v>Oc-Monico, twnshp of</c:v>
                </c:pt>
                <c:pt idx="33">
                  <c:v>Lil-Tomahawk, city of</c:v>
                </c:pt>
                <c:pt idx="34">
                  <c:v>Li-Tomahawk, twnshp of</c:v>
                </c:pt>
                <c:pt idx="35">
                  <c:v>Vcl-Lincoln, twnshp of</c:v>
                </c:pt>
                <c:pt idx="36">
                  <c:v>Lcl-Upham, twnshp of</c:v>
                </c:pt>
                <c:pt idx="37">
                  <c:v>Li-Somo, twnshp of</c:v>
                </c:pt>
                <c:pt idx="38">
                  <c:v>Lcl-Langlade, twnshp of</c:v>
                </c:pt>
                <c:pt idx="39">
                  <c:v>Vcl-Washington, twnshp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8B-4F8F-8203-99AE8404E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284128"/>
        <c:axId val="1"/>
      </c:barChart>
      <c:catAx>
        <c:axId val="482284128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30077787381158172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284128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42955920484012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90355329949238"/>
          <c:y val="0.16868592730661697"/>
          <c:w val="0.81789340101522845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94576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F-4291-A0EE-4C6E2DDAECBD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94744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5F-4291-A0EE-4C6E2DDAECBD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23684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5F-4291-A0EE-4C6E2DDAECBD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4247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5F-4291-A0EE-4C6E2DDAECBD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5F-4291-A0EE-4C6E2DDAEC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482285376"/>
        <c:axId val="1"/>
      </c:barChart>
      <c:catAx>
        <c:axId val="482285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285376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36040609137055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11577A-7FF1-5F37-2AC3-8CA44059C9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0.81575</cdr:x>
      <cdr:y>0.07425</cdr:y>
    </cdr:from>
    <cdr:to>
      <cdr:x>0.82775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0581FE00-89BE-0F94-1896-29279A7A0E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7093" y="602965"/>
          <a:ext cx="75568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0.107</cdr:x>
      <cdr:y>0.059</cdr:y>
    </cdr:from>
    <cdr:to>
      <cdr:x>0.97575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A3002121-8F38-786D-6C8B-AEA161BD5BE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73820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CD06F9D-3024-4C57-82F9-7592BB87856F}" type="TxLink">
            <a:rPr lang="en-US"/>
            <a:pPr algn="ctr" rtl="0">
              <a:defRPr sz="1000"/>
            </a:pPr>
            <a:t>370; 371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943" cy="5840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0EEA55-5809-C55E-F9D9-2E5C60AC6D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0.07375</cdr:x>
      <cdr:y>0.066</cdr:y>
    </cdr:from>
    <cdr:to>
      <cdr:x>0.94175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AE989A3E-7FDF-1D89-F410-D53BA1145CFC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2623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A4BDB73-F57C-42D9-85AD-D8610E3545FC}" type="TxLink">
            <a:rPr lang="en-US"/>
            <a:pPr algn="ctr" rtl="0">
              <a:defRPr sz="1000"/>
            </a:pPr>
            <a:t>370; 371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113"/>
  <sheetViews>
    <sheetView tabSelected="1" zoomScaleNormal="100" workbookViewId="0">
      <selection activeCell="G16" sqref="G16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9.33203125" style="8" customWidth="1"/>
    <col min="7" max="7" width="8.77734375" style="68" bestFit="1" customWidth="1"/>
    <col min="8" max="8" width="8.77734375" style="9" bestFit="1" customWidth="1"/>
    <col min="9" max="255" width="8.88671875" style="1" bestFit="1" customWidth="1"/>
  </cols>
  <sheetData>
    <row r="1" spans="1:10" s="3" customFormat="1" ht="36" customHeight="1" x14ac:dyDescent="0.4">
      <c r="A1" s="73" t="s">
        <v>0</v>
      </c>
      <c r="B1" s="74"/>
      <c r="C1" s="74"/>
      <c r="D1" s="74"/>
      <c r="E1" s="74"/>
      <c r="F1" s="74"/>
      <c r="G1" s="74"/>
      <c r="H1" s="74"/>
    </row>
    <row r="2" spans="1:10" s="10" customFormat="1" ht="26.25" customHeight="1" x14ac:dyDescent="0.2">
      <c r="A2" s="75" t="s">
        <v>1</v>
      </c>
      <c r="B2" s="76"/>
      <c r="C2" s="76"/>
      <c r="D2" s="76"/>
      <c r="E2" s="76"/>
      <c r="F2" s="76"/>
      <c r="G2" s="76"/>
      <c r="H2" s="76"/>
    </row>
    <row r="3" spans="1:10" s="4" customFormat="1" ht="36" customHeight="1" x14ac:dyDescent="0.25">
      <c r="A3" s="2" t="s">
        <v>2</v>
      </c>
      <c r="B3" s="8" t="s">
        <v>3</v>
      </c>
      <c r="C3" s="8" t="s">
        <v>5</v>
      </c>
      <c r="D3" s="8" t="s">
        <v>6</v>
      </c>
      <c r="E3" s="8"/>
      <c r="F3" s="11" t="s">
        <v>168</v>
      </c>
      <c r="G3" s="51"/>
      <c r="H3" s="12">
        <f>D113</f>
        <v>118260</v>
      </c>
      <c r="I3" s="13" t="s">
        <v>140</v>
      </c>
    </row>
    <row r="4" spans="1:10" ht="15.75" x14ac:dyDescent="0.2">
      <c r="A4" s="34" t="s">
        <v>11</v>
      </c>
      <c r="B4" s="35">
        <v>68</v>
      </c>
      <c r="C4" s="35">
        <v>7</v>
      </c>
      <c r="D4" s="35">
        <v>75</v>
      </c>
      <c r="F4" s="14" t="s">
        <v>141</v>
      </c>
      <c r="G4" s="52"/>
      <c r="H4" s="15">
        <f>-SUM(D59,D67,D69,D71,D72)</f>
        <v>-93931</v>
      </c>
      <c r="I4" s="16" t="s">
        <v>142</v>
      </c>
    </row>
    <row r="5" spans="1:10" ht="15.75" x14ac:dyDescent="0.2">
      <c r="A5" s="34" t="s">
        <v>13</v>
      </c>
      <c r="B5" s="35">
        <v>0</v>
      </c>
      <c r="C5" s="35">
        <v>0</v>
      </c>
      <c r="D5" s="35">
        <v>0</v>
      </c>
      <c r="F5" s="14" t="s">
        <v>143</v>
      </c>
      <c r="G5" s="52"/>
      <c r="H5" s="15">
        <f>-D85</f>
        <v>0</v>
      </c>
      <c r="I5" s="16" t="s">
        <v>144</v>
      </c>
    </row>
    <row r="6" spans="1:10" ht="15.75" x14ac:dyDescent="0.2">
      <c r="A6" s="44" t="s">
        <v>14</v>
      </c>
      <c r="B6" s="45">
        <v>0</v>
      </c>
      <c r="C6" s="45">
        <v>0</v>
      </c>
      <c r="D6" s="45">
        <v>0</v>
      </c>
      <c r="F6" s="14"/>
      <c r="G6" s="52"/>
      <c r="H6" s="15">
        <f>-D96</f>
        <v>-559</v>
      </c>
      <c r="I6" s="16" t="s">
        <v>145</v>
      </c>
    </row>
    <row r="7" spans="1:10" ht="15.75" x14ac:dyDescent="0.2">
      <c r="A7" s="34" t="s">
        <v>15</v>
      </c>
      <c r="B7" s="35">
        <v>0</v>
      </c>
      <c r="C7" s="35">
        <v>0</v>
      </c>
      <c r="D7" s="35">
        <v>0</v>
      </c>
      <c r="F7" s="14"/>
      <c r="G7" s="52"/>
      <c r="H7" s="15">
        <f>-D98</f>
        <v>-2</v>
      </c>
      <c r="I7" s="16" t="s">
        <v>146</v>
      </c>
    </row>
    <row r="8" spans="1:10" x14ac:dyDescent="0.2">
      <c r="A8" s="44" t="s">
        <v>16</v>
      </c>
      <c r="B8" s="45">
        <v>0</v>
      </c>
      <c r="C8" s="45">
        <v>0</v>
      </c>
      <c r="D8" s="45">
        <v>0</v>
      </c>
      <c r="F8" s="17"/>
      <c r="G8" s="53"/>
      <c r="H8" s="18">
        <f>SUM(H3:H7)</f>
        <v>23768</v>
      </c>
      <c r="I8" s="19"/>
    </row>
    <row r="9" spans="1:10" ht="15.75" x14ac:dyDescent="0.2">
      <c r="A9" s="44" t="s">
        <v>17</v>
      </c>
      <c r="B9" s="45">
        <v>0</v>
      </c>
      <c r="C9" s="45">
        <v>0</v>
      </c>
      <c r="D9" s="45">
        <v>0</v>
      </c>
      <c r="F9" s="77" t="s">
        <v>147</v>
      </c>
      <c r="G9" s="78"/>
      <c r="H9" s="15"/>
      <c r="I9" s="19"/>
    </row>
    <row r="10" spans="1:10" x14ac:dyDescent="0.2">
      <c r="A10" s="44" t="s">
        <v>18</v>
      </c>
      <c r="B10" s="45">
        <v>0</v>
      </c>
      <c r="C10" s="45">
        <v>0</v>
      </c>
      <c r="D10" s="45">
        <v>0</v>
      </c>
      <c r="F10" s="20" t="s">
        <v>148</v>
      </c>
      <c r="G10" s="54">
        <f>SUM(D66,D76)</f>
        <v>966</v>
      </c>
      <c r="H10" s="21"/>
      <c r="I10" s="19"/>
    </row>
    <row r="11" spans="1:10" x14ac:dyDescent="0.2">
      <c r="A11" s="44" t="s">
        <v>19</v>
      </c>
      <c r="B11" s="45">
        <v>2</v>
      </c>
      <c r="C11" s="45">
        <v>0</v>
      </c>
      <c r="D11" s="45">
        <v>2</v>
      </c>
      <c r="F11" s="22" t="s">
        <v>149</v>
      </c>
      <c r="G11" s="55">
        <f>SUM(D58,D60:D65,D68,D70,D73:D75,D77:D78)</f>
        <v>14422</v>
      </c>
      <c r="H11" s="19"/>
      <c r="I11" s="19"/>
    </row>
    <row r="12" spans="1:10" x14ac:dyDescent="0.2">
      <c r="A12" s="44" t="s">
        <v>20</v>
      </c>
      <c r="B12" s="45">
        <v>0</v>
      </c>
      <c r="C12" s="45">
        <v>0</v>
      </c>
      <c r="D12" s="45">
        <v>0</v>
      </c>
      <c r="F12" s="23" t="s">
        <v>150</v>
      </c>
      <c r="G12" s="56">
        <f>SUM(G10:G11)</f>
        <v>15388</v>
      </c>
      <c r="H12" s="19"/>
      <c r="I12" s="19"/>
      <c r="J12" s="8"/>
    </row>
    <row r="13" spans="1:10" x14ac:dyDescent="0.2">
      <c r="A13" s="44" t="s">
        <v>21</v>
      </c>
      <c r="B13" s="45">
        <v>2</v>
      </c>
      <c r="C13" s="45">
        <v>0</v>
      </c>
      <c r="D13" s="45">
        <v>2</v>
      </c>
      <c r="F13" s="17"/>
      <c r="G13" s="53"/>
      <c r="H13" s="19"/>
      <c r="I13" s="19"/>
    </row>
    <row r="14" spans="1:10" x14ac:dyDescent="0.2">
      <c r="A14" s="44" t="s">
        <v>22</v>
      </c>
      <c r="B14" s="45">
        <v>66</v>
      </c>
      <c r="C14" s="45">
        <v>21</v>
      </c>
      <c r="D14" s="45">
        <v>87</v>
      </c>
      <c r="F14" s="17"/>
      <c r="G14" s="53"/>
      <c r="H14" s="19"/>
      <c r="I14" s="19"/>
    </row>
    <row r="15" spans="1:10" ht="15.75" x14ac:dyDescent="0.2">
      <c r="A15" s="34" t="s">
        <v>24</v>
      </c>
      <c r="B15" s="35">
        <v>59</v>
      </c>
      <c r="C15" s="35">
        <v>6</v>
      </c>
      <c r="D15" s="35">
        <v>65</v>
      </c>
      <c r="F15" s="79" t="s">
        <v>151</v>
      </c>
      <c r="G15" s="80"/>
      <c r="H15" s="16" t="s">
        <v>152</v>
      </c>
      <c r="I15" s="24">
        <f>SUM(D4:D11)</f>
        <v>77</v>
      </c>
    </row>
    <row r="16" spans="1:10" x14ac:dyDescent="0.2">
      <c r="A16" s="44" t="s">
        <v>25</v>
      </c>
      <c r="B16" s="45">
        <v>3</v>
      </c>
      <c r="C16" s="45">
        <v>0</v>
      </c>
      <c r="D16" s="45">
        <v>3</v>
      </c>
      <c r="F16" s="20" t="s">
        <v>148</v>
      </c>
      <c r="G16" s="54">
        <f>SUM(D4:D5,D7,D15,D18,D21:D33,D45:D57,D79,D83:D84)</f>
        <v>3497</v>
      </c>
      <c r="H16" s="19"/>
      <c r="I16" s="25"/>
    </row>
    <row r="17" spans="1:9" x14ac:dyDescent="0.2">
      <c r="A17" s="44" t="s">
        <v>26</v>
      </c>
      <c r="B17" s="45">
        <v>0</v>
      </c>
      <c r="C17" s="45">
        <v>0</v>
      </c>
      <c r="D17" s="45">
        <v>0</v>
      </c>
      <c r="F17" s="22" t="s">
        <v>149</v>
      </c>
      <c r="G17" s="55">
        <f>SUM(D6,D8:D14,D16:D17,D19:D20,D34:D44,D80:D82)</f>
        <v>3455</v>
      </c>
      <c r="H17" s="16" t="s">
        <v>153</v>
      </c>
      <c r="I17" s="24">
        <f>SUM(D12:D20)</f>
        <v>249</v>
      </c>
    </row>
    <row r="18" spans="1:9" x14ac:dyDescent="0.2">
      <c r="A18" s="34" t="s">
        <v>27</v>
      </c>
      <c r="B18" s="35">
        <v>14</v>
      </c>
      <c r="C18" s="35">
        <v>0</v>
      </c>
      <c r="D18" s="35">
        <v>14</v>
      </c>
      <c r="F18" s="26" t="s">
        <v>150</v>
      </c>
      <c r="G18" s="57">
        <f>SUM(G16:G17)</f>
        <v>6952</v>
      </c>
      <c r="H18" s="19"/>
      <c r="I18" s="25"/>
    </row>
    <row r="19" spans="1:9" x14ac:dyDescent="0.2">
      <c r="A19" s="44" t="s">
        <v>28</v>
      </c>
      <c r="B19" s="45">
        <v>56</v>
      </c>
      <c r="C19" s="45">
        <v>18</v>
      </c>
      <c r="D19" s="45">
        <v>74</v>
      </c>
      <c r="F19" s="17"/>
      <c r="G19" s="53"/>
      <c r="H19" s="16" t="s">
        <v>155</v>
      </c>
      <c r="I19" s="24">
        <f>SUM(D21:D31)</f>
        <v>2788</v>
      </c>
    </row>
    <row r="20" spans="1:9" x14ac:dyDescent="0.2">
      <c r="A20" s="44" t="s">
        <v>29</v>
      </c>
      <c r="B20" s="45">
        <v>3</v>
      </c>
      <c r="C20" s="45">
        <v>1</v>
      </c>
      <c r="D20" s="45">
        <v>4</v>
      </c>
      <c r="F20" s="17"/>
      <c r="G20" s="53"/>
      <c r="H20" s="19"/>
      <c r="I20" s="25"/>
    </row>
    <row r="21" spans="1:9" ht="15.75" x14ac:dyDescent="0.2">
      <c r="A21" s="34" t="s">
        <v>30</v>
      </c>
      <c r="B21" s="35">
        <v>81</v>
      </c>
      <c r="C21" s="35">
        <v>51</v>
      </c>
      <c r="D21" s="35">
        <v>132</v>
      </c>
      <c r="F21" s="81" t="s">
        <v>154</v>
      </c>
      <c r="G21" s="82"/>
      <c r="H21" s="16" t="s">
        <v>163</v>
      </c>
      <c r="I21" s="24">
        <f>SUM(D32:D44)</f>
        <v>3401</v>
      </c>
    </row>
    <row r="22" spans="1:9" x14ac:dyDescent="0.2">
      <c r="A22" s="34" t="s">
        <v>31</v>
      </c>
      <c r="B22" s="35">
        <v>10</v>
      </c>
      <c r="C22" s="35">
        <v>0</v>
      </c>
      <c r="D22" s="35">
        <v>10</v>
      </c>
      <c r="F22" s="20" t="s">
        <v>148</v>
      </c>
      <c r="G22" s="54">
        <f>SUM(D100,D102:D109)</f>
        <v>531</v>
      </c>
      <c r="H22" s="19"/>
      <c r="I22" s="25"/>
    </row>
    <row r="23" spans="1:9" x14ac:dyDescent="0.2">
      <c r="A23" s="34" t="s">
        <v>32</v>
      </c>
      <c r="B23" s="35">
        <v>1476</v>
      </c>
      <c r="C23" s="35">
        <v>549</v>
      </c>
      <c r="D23" s="35">
        <v>2025</v>
      </c>
      <c r="F23" s="22" t="s">
        <v>149</v>
      </c>
      <c r="G23" s="55">
        <f>SUM(D99,D101)</f>
        <v>702</v>
      </c>
      <c r="H23" s="16" t="s">
        <v>156</v>
      </c>
      <c r="I23" s="24">
        <f>SUM(D45:D57)</f>
        <v>404</v>
      </c>
    </row>
    <row r="24" spans="1:9" x14ac:dyDescent="0.2">
      <c r="A24" s="34" t="s">
        <v>34</v>
      </c>
      <c r="B24" s="35">
        <v>57</v>
      </c>
      <c r="C24" s="35">
        <v>31</v>
      </c>
      <c r="D24" s="35">
        <v>88</v>
      </c>
      <c r="F24" s="27" t="s">
        <v>150</v>
      </c>
      <c r="G24" s="58">
        <f>SUM(G22:G23)</f>
        <v>1233</v>
      </c>
      <c r="H24" s="19"/>
      <c r="I24" s="25"/>
    </row>
    <row r="25" spans="1:9" x14ac:dyDescent="0.2">
      <c r="A25" s="34" t="s">
        <v>35</v>
      </c>
      <c r="B25" s="35">
        <v>0</v>
      </c>
      <c r="C25" s="35">
        <v>0</v>
      </c>
      <c r="D25" s="35">
        <v>0</v>
      </c>
      <c r="F25" s="17"/>
      <c r="G25" s="53"/>
      <c r="H25" s="16" t="s">
        <v>157</v>
      </c>
      <c r="I25" s="28">
        <f>SUM(D79:D84)</f>
        <v>33</v>
      </c>
    </row>
    <row r="26" spans="1:9" x14ac:dyDescent="0.2">
      <c r="A26" s="34" t="s">
        <v>36</v>
      </c>
      <c r="B26" s="35">
        <v>281</v>
      </c>
      <c r="C26" s="35">
        <v>26</v>
      </c>
      <c r="D26" s="35">
        <v>307</v>
      </c>
      <c r="F26" s="17"/>
      <c r="G26" s="53"/>
      <c r="H26" s="19"/>
      <c r="I26" s="25"/>
    </row>
    <row r="27" spans="1:9" ht="15.75" x14ac:dyDescent="0.2">
      <c r="A27" s="34" t="s">
        <v>38</v>
      </c>
      <c r="B27" s="35">
        <v>26</v>
      </c>
      <c r="C27" s="35">
        <v>0</v>
      </c>
      <c r="D27" s="35">
        <v>26</v>
      </c>
      <c r="F27" s="69" t="s">
        <v>158</v>
      </c>
      <c r="G27" s="70"/>
      <c r="H27" s="19"/>
      <c r="I27" s="29">
        <f>SUM(I15,I17,I19,I21,I23,I25)</f>
        <v>6952</v>
      </c>
    </row>
    <row r="28" spans="1:9" x14ac:dyDescent="0.2">
      <c r="A28" s="34" t="s">
        <v>39</v>
      </c>
      <c r="B28" s="35">
        <v>13</v>
      </c>
      <c r="C28" s="35">
        <v>10</v>
      </c>
      <c r="D28" s="35">
        <v>23</v>
      </c>
      <c r="F28" s="20" t="s">
        <v>150</v>
      </c>
      <c r="G28" s="54">
        <f>SUM(D86:D94,D97,D110:D112)</f>
        <v>70</v>
      </c>
      <c r="H28" s="19"/>
      <c r="I28" s="19"/>
    </row>
    <row r="29" spans="1:9" x14ac:dyDescent="0.2">
      <c r="A29" s="34" t="s">
        <v>40</v>
      </c>
      <c r="B29" s="35">
        <v>94</v>
      </c>
      <c r="C29" s="35">
        <v>46</v>
      </c>
      <c r="D29" s="35">
        <v>140</v>
      </c>
      <c r="F29" s="30"/>
      <c r="G29" s="53"/>
      <c r="H29" s="19"/>
      <c r="I29" s="19"/>
    </row>
    <row r="30" spans="1:9" x14ac:dyDescent="0.2">
      <c r="A30" s="34" t="s">
        <v>41</v>
      </c>
      <c r="B30" s="35">
        <v>18</v>
      </c>
      <c r="C30" s="35">
        <v>4</v>
      </c>
      <c r="D30" s="35">
        <v>22</v>
      </c>
      <c r="F30" s="17"/>
      <c r="G30" s="53"/>
      <c r="H30" s="19"/>
      <c r="I30" s="19"/>
    </row>
    <row r="31" spans="1:9" ht="15.75" x14ac:dyDescent="0.2">
      <c r="A31" s="34" t="s">
        <v>42</v>
      </c>
      <c r="B31" s="35">
        <v>5</v>
      </c>
      <c r="C31" s="35">
        <v>10</v>
      </c>
      <c r="D31" s="35">
        <v>15</v>
      </c>
      <c r="F31" s="71" t="s">
        <v>159</v>
      </c>
      <c r="G31" s="72"/>
      <c r="H31" s="19"/>
      <c r="I31" s="19"/>
    </row>
    <row r="32" spans="1:9" x14ac:dyDescent="0.2">
      <c r="A32" s="34" t="s">
        <v>43</v>
      </c>
      <c r="B32" s="35">
        <v>6</v>
      </c>
      <c r="C32" s="35">
        <v>1</v>
      </c>
      <c r="D32" s="35">
        <v>7</v>
      </c>
      <c r="F32" s="20" t="s">
        <v>150</v>
      </c>
      <c r="G32" s="54">
        <f>SUM(D95)</f>
        <v>125</v>
      </c>
      <c r="H32" s="16"/>
      <c r="I32" s="19"/>
    </row>
    <row r="33" spans="1:9" x14ac:dyDescent="0.2">
      <c r="A33" s="34" t="s">
        <v>44</v>
      </c>
      <c r="B33" s="35">
        <v>94</v>
      </c>
      <c r="C33" s="35">
        <v>48</v>
      </c>
      <c r="D33" s="35">
        <v>142</v>
      </c>
      <c r="F33" s="17"/>
      <c r="G33" s="59"/>
      <c r="H33" s="19"/>
      <c r="I33"/>
    </row>
    <row r="34" spans="1:9" x14ac:dyDescent="0.2">
      <c r="A34" s="44" t="s">
        <v>45</v>
      </c>
      <c r="B34" s="45">
        <v>160</v>
      </c>
      <c r="C34" s="45">
        <v>6</v>
      </c>
      <c r="D34" s="45">
        <v>166</v>
      </c>
      <c r="F34" s="17"/>
      <c r="G34" s="60">
        <f>SUM(G12,G18,G24,G28,G32)</f>
        <v>23768</v>
      </c>
      <c r="H34" s="19"/>
      <c r="I34"/>
    </row>
    <row r="35" spans="1:9" x14ac:dyDescent="0.2">
      <c r="A35" s="44" t="s">
        <v>46</v>
      </c>
      <c r="B35" s="45">
        <v>1107</v>
      </c>
      <c r="C35" s="45">
        <v>329</v>
      </c>
      <c r="D35" s="45">
        <v>1436</v>
      </c>
      <c r="F35"/>
      <c r="G35" s="61"/>
      <c r="H35" s="19"/>
      <c r="I35"/>
    </row>
    <row r="36" spans="1:9" x14ac:dyDescent="0.2">
      <c r="A36" s="44" t="s">
        <v>48</v>
      </c>
      <c r="B36" s="45">
        <v>620</v>
      </c>
      <c r="C36" s="45">
        <v>443</v>
      </c>
      <c r="D36" s="45">
        <v>1063</v>
      </c>
      <c r="F36"/>
      <c r="G36" s="61"/>
      <c r="H36" s="19"/>
      <c r="I36"/>
    </row>
    <row r="37" spans="1:9" x14ac:dyDescent="0.2">
      <c r="A37" s="44" t="s">
        <v>50</v>
      </c>
      <c r="B37" s="45">
        <v>4</v>
      </c>
      <c r="C37" s="45">
        <v>0</v>
      </c>
      <c r="D37" s="45">
        <v>4</v>
      </c>
      <c r="F37" s="20" t="s">
        <v>160</v>
      </c>
      <c r="G37" s="62"/>
      <c r="H37" s="31"/>
      <c r="I37"/>
    </row>
    <row r="38" spans="1:9" x14ac:dyDescent="0.2">
      <c r="A38" s="44" t="s">
        <v>51</v>
      </c>
      <c r="B38" s="45">
        <v>0</v>
      </c>
      <c r="C38" s="45">
        <v>0</v>
      </c>
      <c r="D38" s="45">
        <v>0</v>
      </c>
      <c r="F38" s="20" t="s">
        <v>161</v>
      </c>
      <c r="G38" s="62"/>
      <c r="H38" s="31"/>
      <c r="I38"/>
    </row>
    <row r="39" spans="1:9" x14ac:dyDescent="0.2">
      <c r="A39" s="44" t="s">
        <v>52</v>
      </c>
      <c r="B39" s="45">
        <v>162</v>
      </c>
      <c r="C39" s="45">
        <v>56</v>
      </c>
      <c r="D39" s="45">
        <v>218</v>
      </c>
      <c r="F39" s="20"/>
      <c r="G39" s="62"/>
      <c r="H39" s="31"/>
      <c r="I39"/>
    </row>
    <row r="40" spans="1:9" x14ac:dyDescent="0.2">
      <c r="A40" s="44" t="s">
        <v>54</v>
      </c>
      <c r="B40" s="45">
        <v>17</v>
      </c>
      <c r="C40" s="45">
        <v>0</v>
      </c>
      <c r="D40" s="45">
        <v>17</v>
      </c>
      <c r="F40" s="32" t="s">
        <v>147</v>
      </c>
      <c r="G40" s="63" t="s">
        <v>162</v>
      </c>
      <c r="H40" s="31"/>
      <c r="I40"/>
    </row>
    <row r="41" spans="1:9" x14ac:dyDescent="0.2">
      <c r="A41" s="44" t="s">
        <v>55</v>
      </c>
      <c r="B41" s="45">
        <v>9</v>
      </c>
      <c r="C41" s="45">
        <v>4</v>
      </c>
      <c r="D41" s="45">
        <v>13</v>
      </c>
      <c r="F41" s="26" t="s">
        <v>153</v>
      </c>
      <c r="G41" s="64">
        <f>SUM(D12:D14,D16:D17,D19:D20)</f>
        <v>170</v>
      </c>
      <c r="H41" s="31"/>
      <c r="I41"/>
    </row>
    <row r="42" spans="1:9" x14ac:dyDescent="0.2">
      <c r="A42" s="44" t="s">
        <v>56</v>
      </c>
      <c r="B42" s="45">
        <v>89</v>
      </c>
      <c r="C42" s="45">
        <v>42</v>
      </c>
      <c r="D42" s="45">
        <v>131</v>
      </c>
      <c r="F42" s="26" t="s">
        <v>155</v>
      </c>
      <c r="G42" s="64" t="s">
        <v>169</v>
      </c>
      <c r="H42" s="31"/>
      <c r="I42"/>
    </row>
    <row r="43" spans="1:9" x14ac:dyDescent="0.2">
      <c r="A43" s="44" t="s">
        <v>57</v>
      </c>
      <c r="B43" s="45">
        <v>66</v>
      </c>
      <c r="C43" s="45">
        <v>36</v>
      </c>
      <c r="D43" s="45">
        <v>102</v>
      </c>
      <c r="F43" s="26" t="s">
        <v>163</v>
      </c>
      <c r="G43" s="64">
        <f>SUM(D34:D44)</f>
        <v>3252</v>
      </c>
      <c r="H43" s="19"/>
      <c r="I43"/>
    </row>
    <row r="44" spans="1:9" x14ac:dyDescent="0.2">
      <c r="A44" s="44" t="s">
        <v>58</v>
      </c>
      <c r="B44" s="45">
        <v>83</v>
      </c>
      <c r="C44" s="45">
        <v>19</v>
      </c>
      <c r="D44" s="45">
        <v>102</v>
      </c>
      <c r="F44" s="27" t="s">
        <v>164</v>
      </c>
      <c r="G44" s="65">
        <f>SUM(D99)</f>
        <v>2</v>
      </c>
      <c r="H44" s="19"/>
      <c r="I44"/>
    </row>
    <row r="45" spans="1:9" x14ac:dyDescent="0.2">
      <c r="A45" s="34" t="s">
        <v>59</v>
      </c>
      <c r="B45" s="35">
        <v>0</v>
      </c>
      <c r="C45" s="35">
        <v>0</v>
      </c>
      <c r="D45" s="35">
        <v>0</v>
      </c>
      <c r="F45" s="27" t="s">
        <v>165</v>
      </c>
      <c r="G45" s="66">
        <f>SUM(D101)</f>
        <v>700</v>
      </c>
      <c r="H45" s="16"/>
      <c r="I45"/>
    </row>
    <row r="46" spans="1:9" x14ac:dyDescent="0.2">
      <c r="A46" s="34" t="s">
        <v>60</v>
      </c>
      <c r="B46" s="35">
        <v>0</v>
      </c>
      <c r="C46" s="35">
        <v>0</v>
      </c>
      <c r="D46" s="35">
        <v>0</v>
      </c>
      <c r="F46" s="20"/>
      <c r="G46" s="55">
        <f>SUM(G41:G45)</f>
        <v>4124</v>
      </c>
      <c r="H46" s="50">
        <f>SUM(G11,G17,G23)-SUM(D6,D8:D11,D58,D60:D65,D68,D70,D73:D75,D77:D78,D80:D82)</f>
        <v>4124</v>
      </c>
      <c r="I46" s="16" t="s">
        <v>166</v>
      </c>
    </row>
    <row r="47" spans="1:9" x14ac:dyDescent="0.2">
      <c r="A47" s="34" t="s">
        <v>61</v>
      </c>
      <c r="B47" s="35">
        <v>160</v>
      </c>
      <c r="C47" s="35">
        <v>52</v>
      </c>
      <c r="D47" s="35">
        <v>212</v>
      </c>
      <c r="F47" s="16"/>
      <c r="G47" s="67"/>
      <c r="H47" s="16"/>
      <c r="I47" s="19"/>
    </row>
    <row r="48" spans="1:9" ht="38.25" x14ac:dyDescent="0.2">
      <c r="A48" s="34" t="s">
        <v>62</v>
      </c>
      <c r="B48" s="35">
        <v>0</v>
      </c>
      <c r="C48" s="35">
        <v>0</v>
      </c>
      <c r="D48" s="35">
        <v>0</v>
      </c>
      <c r="F48" s="33" t="s">
        <v>167</v>
      </c>
      <c r="G48" s="55">
        <f>SUM(D21,D23:D31)</f>
        <v>2778</v>
      </c>
      <c r="H48" s="16"/>
      <c r="I48" s="19"/>
    </row>
    <row r="49" spans="1:9" x14ac:dyDescent="0.2">
      <c r="A49" s="34" t="s">
        <v>63</v>
      </c>
      <c r="B49" s="35">
        <v>8</v>
      </c>
      <c r="C49" s="35">
        <v>14</v>
      </c>
      <c r="D49" s="35">
        <v>22</v>
      </c>
      <c r="F49" s="16"/>
      <c r="G49" s="67"/>
      <c r="H49" s="16"/>
      <c r="I49" s="19"/>
    </row>
    <row r="50" spans="1:9" x14ac:dyDescent="0.2">
      <c r="A50" s="34" t="s">
        <v>64</v>
      </c>
      <c r="B50" s="35">
        <v>1</v>
      </c>
      <c r="C50" s="35">
        <v>0</v>
      </c>
      <c r="D50" s="35">
        <v>1</v>
      </c>
      <c r="F50" s="16"/>
      <c r="G50" s="67"/>
      <c r="H50" s="16"/>
      <c r="I50" s="19"/>
    </row>
    <row r="51" spans="1:9" x14ac:dyDescent="0.2">
      <c r="A51" s="34" t="s">
        <v>65</v>
      </c>
      <c r="B51" s="35">
        <v>4</v>
      </c>
      <c r="C51" s="35">
        <v>5</v>
      </c>
      <c r="D51" s="35">
        <v>9</v>
      </c>
    </row>
    <row r="52" spans="1:9" x14ac:dyDescent="0.2">
      <c r="A52" s="34" t="s">
        <v>66</v>
      </c>
      <c r="B52" s="35">
        <v>1</v>
      </c>
      <c r="C52" s="35">
        <v>0</v>
      </c>
      <c r="D52" s="35">
        <v>1</v>
      </c>
    </row>
    <row r="53" spans="1:9" x14ac:dyDescent="0.2">
      <c r="A53" s="34" t="s">
        <v>67</v>
      </c>
      <c r="B53" s="35">
        <v>6</v>
      </c>
      <c r="C53" s="35">
        <v>0</v>
      </c>
      <c r="D53" s="35">
        <v>6</v>
      </c>
    </row>
    <row r="54" spans="1:9" x14ac:dyDescent="0.2">
      <c r="A54" s="34" t="s">
        <v>68</v>
      </c>
      <c r="B54" s="35">
        <v>95</v>
      </c>
      <c r="C54" s="35">
        <v>49</v>
      </c>
      <c r="D54" s="35">
        <v>144</v>
      </c>
    </row>
    <row r="55" spans="1:9" x14ac:dyDescent="0.2">
      <c r="A55" s="34" t="s">
        <v>69</v>
      </c>
      <c r="B55" s="35">
        <v>1</v>
      </c>
      <c r="C55" s="35">
        <v>3</v>
      </c>
      <c r="D55" s="35">
        <v>4</v>
      </c>
    </row>
    <row r="56" spans="1:9" x14ac:dyDescent="0.2">
      <c r="A56" s="34" t="s">
        <v>70</v>
      </c>
      <c r="B56" s="35">
        <v>3</v>
      </c>
      <c r="C56" s="35">
        <v>0</v>
      </c>
      <c r="D56" s="35">
        <v>3</v>
      </c>
    </row>
    <row r="57" spans="1:9" x14ac:dyDescent="0.2">
      <c r="A57" s="34" t="s">
        <v>71</v>
      </c>
      <c r="B57" s="35">
        <v>2</v>
      </c>
      <c r="C57" s="35">
        <v>0</v>
      </c>
      <c r="D57" s="35">
        <v>2</v>
      </c>
    </row>
    <row r="58" spans="1:9" x14ac:dyDescent="0.2">
      <c r="A58" s="46" t="s">
        <v>72</v>
      </c>
      <c r="B58" s="47">
        <v>2953</v>
      </c>
      <c r="C58" s="47">
        <v>937</v>
      </c>
      <c r="D58" s="47">
        <v>3890</v>
      </c>
    </row>
    <row r="59" spans="1:9" x14ac:dyDescent="0.2">
      <c r="A59" s="2" t="s">
        <v>74</v>
      </c>
      <c r="B59" s="8">
        <v>8066</v>
      </c>
      <c r="C59" s="8">
        <v>1774</v>
      </c>
      <c r="D59" s="8">
        <v>9840</v>
      </c>
    </row>
    <row r="60" spans="1:9" x14ac:dyDescent="0.2">
      <c r="A60" s="46" t="s">
        <v>76</v>
      </c>
      <c r="B60" s="47">
        <v>640</v>
      </c>
      <c r="C60" s="47">
        <v>144</v>
      </c>
      <c r="D60" s="47">
        <v>784</v>
      </c>
    </row>
    <row r="61" spans="1:9" x14ac:dyDescent="0.2">
      <c r="A61" s="46" t="s">
        <v>78</v>
      </c>
      <c r="B61" s="47">
        <v>249</v>
      </c>
      <c r="C61" s="47">
        <v>349</v>
      </c>
      <c r="D61" s="47">
        <v>598</v>
      </c>
    </row>
    <row r="62" spans="1:9" x14ac:dyDescent="0.2">
      <c r="A62" s="46" t="s">
        <v>80</v>
      </c>
      <c r="B62" s="47">
        <v>17</v>
      </c>
      <c r="C62" s="47">
        <v>7</v>
      </c>
      <c r="D62" s="47">
        <v>24</v>
      </c>
    </row>
    <row r="63" spans="1:9" x14ac:dyDescent="0.2">
      <c r="A63" s="46" t="s">
        <v>81</v>
      </c>
      <c r="B63" s="47">
        <v>439</v>
      </c>
      <c r="C63" s="47">
        <v>60</v>
      </c>
      <c r="D63" s="47">
        <v>499</v>
      </c>
    </row>
    <row r="64" spans="1:9" x14ac:dyDescent="0.2">
      <c r="A64" s="46" t="s">
        <v>82</v>
      </c>
      <c r="B64" s="47">
        <v>5</v>
      </c>
      <c r="C64" s="47">
        <v>1</v>
      </c>
      <c r="D64" s="47">
        <v>6</v>
      </c>
    </row>
    <row r="65" spans="1:4" x14ac:dyDescent="0.2">
      <c r="A65" s="46" t="s">
        <v>83</v>
      </c>
      <c r="B65" s="47">
        <v>88</v>
      </c>
      <c r="C65" s="47">
        <v>8</v>
      </c>
      <c r="D65" s="47">
        <v>96</v>
      </c>
    </row>
    <row r="66" spans="1:4" x14ac:dyDescent="0.2">
      <c r="A66" s="36" t="s">
        <v>84</v>
      </c>
      <c r="B66" s="37">
        <v>459</v>
      </c>
      <c r="C66" s="37">
        <v>31</v>
      </c>
      <c r="D66" s="37">
        <v>490</v>
      </c>
    </row>
    <row r="67" spans="1:4" x14ac:dyDescent="0.2">
      <c r="A67" s="2" t="s">
        <v>86</v>
      </c>
      <c r="B67" s="8">
        <v>13370</v>
      </c>
      <c r="C67" s="8">
        <v>3239</v>
      </c>
      <c r="D67" s="8">
        <v>16609</v>
      </c>
    </row>
    <row r="68" spans="1:4" x14ac:dyDescent="0.2">
      <c r="A68" s="46" t="s">
        <v>88</v>
      </c>
      <c r="B68" s="47">
        <v>368</v>
      </c>
      <c r="C68" s="47">
        <v>62</v>
      </c>
      <c r="D68" s="47">
        <v>430</v>
      </c>
    </row>
    <row r="69" spans="1:4" x14ac:dyDescent="0.2">
      <c r="A69" s="2" t="s">
        <v>89</v>
      </c>
      <c r="B69" s="8">
        <v>13185</v>
      </c>
      <c r="C69" s="8">
        <v>2766</v>
      </c>
      <c r="D69" s="8">
        <v>15951</v>
      </c>
    </row>
    <row r="70" spans="1:4" x14ac:dyDescent="0.2">
      <c r="A70" s="46" t="s">
        <v>91</v>
      </c>
      <c r="B70" s="47">
        <v>119</v>
      </c>
      <c r="C70" s="47">
        <v>33</v>
      </c>
      <c r="D70" s="47">
        <v>152</v>
      </c>
    </row>
    <row r="71" spans="1:4" x14ac:dyDescent="0.2">
      <c r="A71" s="2" t="s">
        <v>92</v>
      </c>
      <c r="B71" s="8">
        <v>8598</v>
      </c>
      <c r="C71" s="8">
        <v>1705</v>
      </c>
      <c r="D71" s="8">
        <v>10303</v>
      </c>
    </row>
    <row r="72" spans="1:4" x14ac:dyDescent="0.2">
      <c r="A72" s="2" t="s">
        <v>94</v>
      </c>
      <c r="B72" s="8">
        <v>32767</v>
      </c>
      <c r="C72" s="8">
        <v>8461</v>
      </c>
      <c r="D72" s="8">
        <v>41228</v>
      </c>
    </row>
    <row r="73" spans="1:4" x14ac:dyDescent="0.2">
      <c r="A73" s="46" t="s">
        <v>96</v>
      </c>
      <c r="B73" s="47">
        <v>2507</v>
      </c>
      <c r="C73" s="47">
        <v>862</v>
      </c>
      <c r="D73" s="47">
        <v>3369</v>
      </c>
    </row>
    <row r="74" spans="1:4" x14ac:dyDescent="0.2">
      <c r="A74" s="46" t="s">
        <v>98</v>
      </c>
      <c r="B74" s="47">
        <v>171</v>
      </c>
      <c r="C74" s="47">
        <v>51</v>
      </c>
      <c r="D74" s="47">
        <v>222</v>
      </c>
    </row>
    <row r="75" spans="1:4" x14ac:dyDescent="0.2">
      <c r="A75" s="46" t="s">
        <v>99</v>
      </c>
      <c r="B75" s="47">
        <v>1622</v>
      </c>
      <c r="C75" s="47">
        <v>298</v>
      </c>
      <c r="D75" s="47">
        <v>1920</v>
      </c>
    </row>
    <row r="76" spans="1:4" x14ac:dyDescent="0.2">
      <c r="A76" s="36" t="s">
        <v>100</v>
      </c>
      <c r="B76" s="37">
        <v>416</v>
      </c>
      <c r="C76" s="37">
        <v>60</v>
      </c>
      <c r="D76" s="37">
        <v>476</v>
      </c>
    </row>
    <row r="77" spans="1:4" x14ac:dyDescent="0.2">
      <c r="A77" s="46" t="s">
        <v>101</v>
      </c>
      <c r="B77" s="47">
        <v>2030</v>
      </c>
      <c r="C77" s="47">
        <v>374</v>
      </c>
      <c r="D77" s="47">
        <v>2404</v>
      </c>
    </row>
    <row r="78" spans="1:4" x14ac:dyDescent="0.2">
      <c r="A78" s="46" t="s">
        <v>103</v>
      </c>
      <c r="B78" s="47">
        <v>20</v>
      </c>
      <c r="C78" s="47">
        <v>8</v>
      </c>
      <c r="D78" s="47">
        <v>28</v>
      </c>
    </row>
    <row r="79" spans="1:4" x14ac:dyDescent="0.2">
      <c r="A79" s="34" t="s">
        <v>104</v>
      </c>
      <c r="B79" s="35">
        <v>1</v>
      </c>
      <c r="C79" s="35">
        <v>1</v>
      </c>
      <c r="D79" s="35">
        <v>2</v>
      </c>
    </row>
    <row r="80" spans="1:4" x14ac:dyDescent="0.2">
      <c r="A80" s="44" t="s">
        <v>105</v>
      </c>
      <c r="B80" s="45">
        <v>14</v>
      </c>
      <c r="C80" s="45">
        <v>14</v>
      </c>
      <c r="D80" s="45">
        <v>28</v>
      </c>
    </row>
    <row r="81" spans="1:4" x14ac:dyDescent="0.2">
      <c r="A81" s="44" t="s">
        <v>106</v>
      </c>
      <c r="B81" s="45">
        <v>2</v>
      </c>
      <c r="C81" s="45">
        <v>0</v>
      </c>
      <c r="D81" s="45">
        <v>2</v>
      </c>
    </row>
    <row r="82" spans="1:4" x14ac:dyDescent="0.2">
      <c r="A82" s="44" t="s">
        <v>107</v>
      </c>
      <c r="B82" s="45">
        <v>1</v>
      </c>
      <c r="C82" s="45">
        <v>0</v>
      </c>
      <c r="D82" s="45">
        <v>1</v>
      </c>
    </row>
    <row r="83" spans="1:4" x14ac:dyDescent="0.2">
      <c r="A83" s="34" t="s">
        <v>108</v>
      </c>
      <c r="B83" s="35">
        <v>0</v>
      </c>
      <c r="C83" s="35">
        <v>0</v>
      </c>
      <c r="D83" s="35">
        <v>0</v>
      </c>
    </row>
    <row r="84" spans="1:4" x14ac:dyDescent="0.2">
      <c r="A84" s="34" t="s">
        <v>109</v>
      </c>
      <c r="B84" s="35">
        <v>0</v>
      </c>
      <c r="C84" s="35">
        <v>0</v>
      </c>
      <c r="D84" s="35">
        <v>0</v>
      </c>
    </row>
    <row r="85" spans="1:4" x14ac:dyDescent="0.2">
      <c r="A85" s="2" t="s">
        <v>110</v>
      </c>
      <c r="B85" s="8">
        <v>0</v>
      </c>
      <c r="C85" s="8">
        <v>0</v>
      </c>
      <c r="D85" s="8">
        <v>0</v>
      </c>
    </row>
    <row r="86" spans="1:4" x14ac:dyDescent="0.2">
      <c r="A86" s="38" t="s">
        <v>111</v>
      </c>
      <c r="B86" s="39">
        <v>2</v>
      </c>
      <c r="C86" s="39">
        <v>0</v>
      </c>
      <c r="D86" s="39">
        <v>2</v>
      </c>
    </row>
    <row r="87" spans="1:4" x14ac:dyDescent="0.2">
      <c r="A87" s="38" t="s">
        <v>112</v>
      </c>
      <c r="B87" s="39">
        <v>2</v>
      </c>
      <c r="C87" s="39">
        <v>0</v>
      </c>
      <c r="D87" s="39">
        <v>2</v>
      </c>
    </row>
    <row r="88" spans="1:4" x14ac:dyDescent="0.2">
      <c r="A88" s="38" t="s">
        <v>113</v>
      </c>
      <c r="B88" s="39">
        <v>1</v>
      </c>
      <c r="C88" s="39">
        <v>0</v>
      </c>
      <c r="D88" s="39">
        <v>1</v>
      </c>
    </row>
    <row r="89" spans="1:4" x14ac:dyDescent="0.2">
      <c r="A89" s="38" t="s">
        <v>114</v>
      </c>
      <c r="B89" s="39">
        <v>8</v>
      </c>
      <c r="C89" s="39">
        <v>0</v>
      </c>
      <c r="D89" s="39">
        <v>8</v>
      </c>
    </row>
    <row r="90" spans="1:4" x14ac:dyDescent="0.2">
      <c r="A90" s="38" t="s">
        <v>115</v>
      </c>
      <c r="B90" s="39">
        <v>2</v>
      </c>
      <c r="C90" s="39">
        <v>0</v>
      </c>
      <c r="D90" s="39">
        <v>2</v>
      </c>
    </row>
    <row r="91" spans="1:4" x14ac:dyDescent="0.2">
      <c r="A91" s="38" t="s">
        <v>116</v>
      </c>
      <c r="B91" s="39">
        <v>9</v>
      </c>
      <c r="C91" s="39">
        <v>0</v>
      </c>
      <c r="D91" s="39">
        <v>9</v>
      </c>
    </row>
    <row r="92" spans="1:4" x14ac:dyDescent="0.2">
      <c r="A92" s="38" t="s">
        <v>117</v>
      </c>
      <c r="B92" s="39">
        <v>0</v>
      </c>
      <c r="C92" s="39">
        <v>1</v>
      </c>
      <c r="D92" s="39">
        <v>1</v>
      </c>
    </row>
    <row r="93" spans="1:4" x14ac:dyDescent="0.2">
      <c r="A93" s="38" t="s">
        <v>118</v>
      </c>
      <c r="B93" s="39">
        <v>6</v>
      </c>
      <c r="C93" s="39">
        <v>0</v>
      </c>
      <c r="D93" s="39">
        <v>6</v>
      </c>
    </row>
    <row r="94" spans="1:4" x14ac:dyDescent="0.2">
      <c r="A94" s="38" t="s">
        <v>119</v>
      </c>
      <c r="B94" s="39">
        <v>0</v>
      </c>
      <c r="C94" s="39">
        <v>0</v>
      </c>
      <c r="D94" s="39">
        <v>0</v>
      </c>
    </row>
    <row r="95" spans="1:4" x14ac:dyDescent="0.2">
      <c r="A95" s="40" t="s">
        <v>120</v>
      </c>
      <c r="B95" s="41">
        <v>86</v>
      </c>
      <c r="C95" s="41">
        <v>39</v>
      </c>
      <c r="D95" s="41">
        <v>125</v>
      </c>
    </row>
    <row r="96" spans="1:4" x14ac:dyDescent="0.2">
      <c r="A96" s="2" t="s">
        <v>121</v>
      </c>
      <c r="B96" s="8">
        <v>485</v>
      </c>
      <c r="C96" s="8">
        <v>74</v>
      </c>
      <c r="D96" s="8">
        <v>559</v>
      </c>
    </row>
    <row r="97" spans="1:4" x14ac:dyDescent="0.2">
      <c r="A97" s="38" t="s">
        <v>122</v>
      </c>
      <c r="B97" s="39">
        <v>13</v>
      </c>
      <c r="C97" s="39">
        <v>0</v>
      </c>
      <c r="D97" s="39">
        <v>13</v>
      </c>
    </row>
    <row r="98" spans="1:4" x14ac:dyDescent="0.2">
      <c r="A98" s="2" t="s">
        <v>123</v>
      </c>
      <c r="B98" s="8">
        <v>2</v>
      </c>
      <c r="C98" s="8">
        <v>0</v>
      </c>
      <c r="D98" s="8">
        <v>2</v>
      </c>
    </row>
    <row r="99" spans="1:4" x14ac:dyDescent="0.2">
      <c r="A99" s="48" t="s">
        <v>124</v>
      </c>
      <c r="B99" s="49">
        <v>2</v>
      </c>
      <c r="C99" s="49">
        <v>0</v>
      </c>
      <c r="D99" s="49">
        <v>2</v>
      </c>
    </row>
    <row r="100" spans="1:4" x14ac:dyDescent="0.2">
      <c r="A100" s="42" t="s">
        <v>125</v>
      </c>
      <c r="B100" s="43">
        <v>26</v>
      </c>
      <c r="C100" s="43">
        <v>37</v>
      </c>
      <c r="D100" s="43">
        <v>63</v>
      </c>
    </row>
    <row r="101" spans="1:4" x14ac:dyDescent="0.2">
      <c r="A101" s="48" t="s">
        <v>126</v>
      </c>
      <c r="B101" s="49">
        <v>399</v>
      </c>
      <c r="C101" s="49">
        <v>301</v>
      </c>
      <c r="D101" s="49">
        <v>700</v>
      </c>
    </row>
    <row r="102" spans="1:4" x14ac:dyDescent="0.2">
      <c r="A102" s="42" t="s">
        <v>127</v>
      </c>
      <c r="B102" s="43">
        <v>121</v>
      </c>
      <c r="C102" s="43">
        <v>17</v>
      </c>
      <c r="D102" s="43">
        <v>138</v>
      </c>
    </row>
    <row r="103" spans="1:4" x14ac:dyDescent="0.2">
      <c r="A103" s="42" t="s">
        <v>128</v>
      </c>
      <c r="B103" s="43">
        <v>0</v>
      </c>
      <c r="C103" s="43">
        <v>0</v>
      </c>
      <c r="D103" s="43">
        <v>0</v>
      </c>
    </row>
    <row r="104" spans="1:4" x14ac:dyDescent="0.2">
      <c r="A104" s="42" t="s">
        <v>129</v>
      </c>
      <c r="B104" s="43">
        <v>162</v>
      </c>
      <c r="C104" s="43">
        <v>30</v>
      </c>
      <c r="D104" s="43">
        <v>192</v>
      </c>
    </row>
    <row r="105" spans="1:4" x14ac:dyDescent="0.2">
      <c r="A105" s="42" t="s">
        <v>130</v>
      </c>
      <c r="B105" s="43">
        <v>10</v>
      </c>
      <c r="C105" s="43">
        <v>0</v>
      </c>
      <c r="D105" s="43">
        <v>10</v>
      </c>
    </row>
    <row r="106" spans="1:4" x14ac:dyDescent="0.2">
      <c r="A106" s="42" t="s">
        <v>131</v>
      </c>
      <c r="B106" s="43">
        <v>42</v>
      </c>
      <c r="C106" s="43">
        <v>9</v>
      </c>
      <c r="D106" s="43">
        <v>51</v>
      </c>
    </row>
    <row r="107" spans="1:4" x14ac:dyDescent="0.2">
      <c r="A107" s="42" t="s">
        <v>132</v>
      </c>
      <c r="B107" s="43">
        <v>2</v>
      </c>
      <c r="C107" s="43">
        <v>0</v>
      </c>
      <c r="D107" s="43">
        <v>2</v>
      </c>
    </row>
    <row r="108" spans="1:4" x14ac:dyDescent="0.2">
      <c r="A108" s="42" t="s">
        <v>133</v>
      </c>
      <c r="B108" s="43">
        <v>6</v>
      </c>
      <c r="C108" s="43">
        <v>0</v>
      </c>
      <c r="D108" s="43">
        <v>6</v>
      </c>
    </row>
    <row r="109" spans="1:4" x14ac:dyDescent="0.2">
      <c r="A109" s="42" t="s">
        <v>134</v>
      </c>
      <c r="B109" s="43">
        <v>29</v>
      </c>
      <c r="C109" s="43">
        <v>40</v>
      </c>
      <c r="D109" s="43">
        <v>69</v>
      </c>
    </row>
    <row r="110" spans="1:4" x14ac:dyDescent="0.2">
      <c r="A110" s="38" t="s">
        <v>135</v>
      </c>
      <c r="B110" s="39">
        <v>1</v>
      </c>
      <c r="C110" s="39">
        <v>0</v>
      </c>
      <c r="D110" s="39">
        <v>1</v>
      </c>
    </row>
    <row r="111" spans="1:4" x14ac:dyDescent="0.2">
      <c r="A111" s="38" t="s">
        <v>136</v>
      </c>
      <c r="B111" s="39">
        <v>7</v>
      </c>
      <c r="C111" s="39">
        <v>0</v>
      </c>
      <c r="D111" s="39">
        <v>7</v>
      </c>
    </row>
    <row r="112" spans="1:4" x14ac:dyDescent="0.2">
      <c r="A112" s="38" t="s">
        <v>137</v>
      </c>
      <c r="B112" s="39">
        <v>14</v>
      </c>
      <c r="C112" s="39">
        <v>4</v>
      </c>
      <c r="D112" s="39">
        <v>18</v>
      </c>
    </row>
    <row r="113" spans="1:4" x14ac:dyDescent="0.2">
      <c r="A113" s="2" t="s">
        <v>138</v>
      </c>
      <c r="B113" s="8">
        <v>94576</v>
      </c>
      <c r="C113" s="8">
        <v>23684</v>
      </c>
      <c r="D113" s="8">
        <v>118260</v>
      </c>
    </row>
  </sheetData>
  <autoFilter ref="A3:D113" xr:uid="{00000000-0001-0000-0000-000000000000}"/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3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113"/>
  <sheetViews>
    <sheetView zoomScaleNormal="100" workbookViewId="0">
      <selection activeCell="J7" sqref="J7"/>
    </sheetView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</row>
    <row r="4" spans="1:9" s="1" customFormat="1" ht="12.75" x14ac:dyDescent="0.2">
      <c r="A4" s="2" t="s">
        <v>138</v>
      </c>
      <c r="B4" s="6">
        <v>94576</v>
      </c>
      <c r="C4" s="6">
        <v>94744</v>
      </c>
      <c r="D4" s="6">
        <v>23684</v>
      </c>
      <c r="E4" s="6">
        <v>118260</v>
      </c>
      <c r="F4" s="6">
        <v>4247</v>
      </c>
      <c r="G4" s="6">
        <v>0</v>
      </c>
      <c r="H4" s="6">
        <v>217251</v>
      </c>
      <c r="I4" s="7" t="s">
        <v>139</v>
      </c>
    </row>
    <row r="5" spans="1:9" x14ac:dyDescent="0.2">
      <c r="A5" s="2" t="s">
        <v>94</v>
      </c>
      <c r="B5" s="6">
        <v>32767</v>
      </c>
      <c r="C5" s="6">
        <v>32994</v>
      </c>
      <c r="D5" s="6">
        <v>8461</v>
      </c>
      <c r="E5" s="6">
        <v>41228</v>
      </c>
      <c r="F5" s="6">
        <v>2338</v>
      </c>
      <c r="G5" s="6">
        <v>0</v>
      </c>
      <c r="H5" s="6">
        <v>76560</v>
      </c>
      <c r="I5" s="7" t="s">
        <v>95</v>
      </c>
    </row>
    <row r="6" spans="1:9" x14ac:dyDescent="0.2">
      <c r="A6" s="2" t="s">
        <v>86</v>
      </c>
      <c r="B6" s="6">
        <v>13370</v>
      </c>
      <c r="C6" s="6">
        <v>13392</v>
      </c>
      <c r="D6" s="6">
        <v>3239</v>
      </c>
      <c r="E6" s="6">
        <v>16609</v>
      </c>
      <c r="F6" s="6">
        <v>413</v>
      </c>
      <c r="G6" s="6">
        <v>0</v>
      </c>
      <c r="H6" s="6">
        <v>30414</v>
      </c>
      <c r="I6" s="7" t="s">
        <v>87</v>
      </c>
    </row>
    <row r="7" spans="1:9" x14ac:dyDescent="0.2">
      <c r="A7" s="2" t="s">
        <v>89</v>
      </c>
      <c r="B7" s="6">
        <v>13185</v>
      </c>
      <c r="C7" s="6">
        <v>13461</v>
      </c>
      <c r="D7" s="6">
        <v>2766</v>
      </c>
      <c r="E7" s="6">
        <v>15951</v>
      </c>
      <c r="F7" s="6">
        <v>476</v>
      </c>
      <c r="G7" s="6">
        <v>0</v>
      </c>
      <c r="H7" s="6">
        <v>29888</v>
      </c>
      <c r="I7" s="7" t="s">
        <v>90</v>
      </c>
    </row>
    <row r="8" spans="1:9" x14ac:dyDescent="0.2">
      <c r="A8" s="2" t="s">
        <v>92</v>
      </c>
      <c r="B8" s="6">
        <v>8598</v>
      </c>
      <c r="C8" s="6">
        <v>8688</v>
      </c>
      <c r="D8" s="6">
        <v>1705</v>
      </c>
      <c r="E8" s="6">
        <v>10303</v>
      </c>
      <c r="F8" s="6">
        <v>316</v>
      </c>
      <c r="G8" s="6">
        <v>0</v>
      </c>
      <c r="H8" s="6">
        <v>19307</v>
      </c>
      <c r="I8" s="7" t="s">
        <v>93</v>
      </c>
    </row>
    <row r="9" spans="1:9" x14ac:dyDescent="0.2">
      <c r="A9" s="2" t="s">
        <v>74</v>
      </c>
      <c r="B9" s="6">
        <v>8066</v>
      </c>
      <c r="C9" s="6">
        <v>7971</v>
      </c>
      <c r="D9" s="6">
        <v>1774</v>
      </c>
      <c r="E9" s="6">
        <v>9840</v>
      </c>
      <c r="F9" s="6">
        <v>195</v>
      </c>
      <c r="G9" s="6">
        <v>0</v>
      </c>
      <c r="H9" s="6">
        <v>18006</v>
      </c>
      <c r="I9" s="7" t="s">
        <v>75</v>
      </c>
    </row>
    <row r="10" spans="1:9" x14ac:dyDescent="0.2">
      <c r="A10" s="2" t="s">
        <v>72</v>
      </c>
      <c r="B10" s="6">
        <v>2953</v>
      </c>
      <c r="C10" s="6">
        <v>2953</v>
      </c>
      <c r="D10" s="6">
        <v>937</v>
      </c>
      <c r="E10" s="6">
        <v>3890</v>
      </c>
      <c r="F10" s="6">
        <v>123</v>
      </c>
      <c r="G10" s="6">
        <v>0</v>
      </c>
      <c r="H10" s="6">
        <v>6966</v>
      </c>
      <c r="I10" s="7" t="s">
        <v>73</v>
      </c>
    </row>
    <row r="11" spans="1:9" x14ac:dyDescent="0.2">
      <c r="A11" s="2" t="s">
        <v>96</v>
      </c>
      <c r="B11" s="6">
        <v>2507</v>
      </c>
      <c r="C11" s="6">
        <v>2540</v>
      </c>
      <c r="D11" s="6">
        <v>862</v>
      </c>
      <c r="E11" s="6">
        <v>3369</v>
      </c>
      <c r="F11" s="6">
        <v>103</v>
      </c>
      <c r="G11" s="6">
        <v>0</v>
      </c>
      <c r="H11" s="6">
        <v>6012</v>
      </c>
      <c r="I11" s="7" t="s">
        <v>97</v>
      </c>
    </row>
    <row r="12" spans="1:9" x14ac:dyDescent="0.2">
      <c r="A12" s="2" t="s">
        <v>101</v>
      </c>
      <c r="B12" s="6">
        <v>2030</v>
      </c>
      <c r="C12" s="6">
        <v>1960</v>
      </c>
      <c r="D12" s="6">
        <v>374</v>
      </c>
      <c r="E12" s="6">
        <v>2404</v>
      </c>
      <c r="F12" s="6">
        <v>49</v>
      </c>
      <c r="G12" s="6">
        <v>0</v>
      </c>
      <c r="H12" s="6">
        <v>4413</v>
      </c>
      <c r="I12" s="7" t="s">
        <v>102</v>
      </c>
    </row>
    <row r="13" spans="1:9" x14ac:dyDescent="0.2">
      <c r="A13" s="2" t="s">
        <v>99</v>
      </c>
      <c r="B13" s="6">
        <v>1622</v>
      </c>
      <c r="C13" s="6">
        <v>1627</v>
      </c>
      <c r="D13" s="6">
        <v>298</v>
      </c>
      <c r="E13" s="6">
        <v>1920</v>
      </c>
      <c r="F13" s="6">
        <v>25</v>
      </c>
      <c r="G13" s="6">
        <v>0</v>
      </c>
      <c r="H13" s="6">
        <v>3572</v>
      </c>
      <c r="I13" s="7" t="s">
        <v>33</v>
      </c>
    </row>
    <row r="14" spans="1:9" x14ac:dyDescent="0.2">
      <c r="A14" s="2" t="s">
        <v>32</v>
      </c>
      <c r="B14" s="6">
        <v>1476</v>
      </c>
      <c r="C14" s="6">
        <v>1476</v>
      </c>
      <c r="D14" s="6">
        <v>549</v>
      </c>
      <c r="E14" s="6">
        <v>2025</v>
      </c>
      <c r="F14" s="6">
        <v>3</v>
      </c>
      <c r="G14" s="6">
        <v>0</v>
      </c>
      <c r="H14" s="6">
        <v>3504</v>
      </c>
      <c r="I14" s="7" t="s">
        <v>33</v>
      </c>
    </row>
    <row r="15" spans="1:9" x14ac:dyDescent="0.2">
      <c r="A15" s="2" t="s">
        <v>46</v>
      </c>
      <c r="B15" s="6">
        <v>1107</v>
      </c>
      <c r="C15" s="6">
        <v>1101</v>
      </c>
      <c r="D15" s="6">
        <v>329</v>
      </c>
      <c r="E15" s="6">
        <v>1436</v>
      </c>
      <c r="F15" s="6">
        <v>36</v>
      </c>
      <c r="G15" s="6">
        <v>0</v>
      </c>
      <c r="H15" s="6">
        <v>2573</v>
      </c>
      <c r="I15" s="7" t="s">
        <v>47</v>
      </c>
    </row>
    <row r="16" spans="1:9" x14ac:dyDescent="0.2">
      <c r="A16" s="2" t="s">
        <v>48</v>
      </c>
      <c r="B16" s="6">
        <v>620</v>
      </c>
      <c r="C16" s="6">
        <v>841</v>
      </c>
      <c r="D16" s="6">
        <v>443</v>
      </c>
      <c r="E16" s="6">
        <v>1063</v>
      </c>
      <c r="F16" s="6">
        <v>2</v>
      </c>
      <c r="G16" s="6">
        <v>0</v>
      </c>
      <c r="H16" s="6">
        <v>1906</v>
      </c>
      <c r="I16" s="7" t="s">
        <v>49</v>
      </c>
    </row>
    <row r="17" spans="1:9" x14ac:dyDescent="0.2">
      <c r="A17" s="2" t="s">
        <v>76</v>
      </c>
      <c r="B17" s="6">
        <v>640</v>
      </c>
      <c r="C17" s="6">
        <v>594</v>
      </c>
      <c r="D17" s="6">
        <v>144</v>
      </c>
      <c r="E17" s="6">
        <v>784</v>
      </c>
      <c r="F17" s="6">
        <v>50</v>
      </c>
      <c r="G17" s="6">
        <v>0</v>
      </c>
      <c r="H17" s="6">
        <v>1428</v>
      </c>
      <c r="I17" s="7" t="s">
        <v>77</v>
      </c>
    </row>
    <row r="18" spans="1:9" x14ac:dyDescent="0.2">
      <c r="A18" s="2" t="s">
        <v>121</v>
      </c>
      <c r="B18" s="6">
        <v>485</v>
      </c>
      <c r="C18" s="6">
        <v>481</v>
      </c>
      <c r="D18" s="6">
        <v>74</v>
      </c>
      <c r="E18" s="6">
        <v>559</v>
      </c>
      <c r="F18" s="6">
        <v>0</v>
      </c>
      <c r="G18" s="6">
        <v>0</v>
      </c>
      <c r="H18" s="6">
        <v>1040</v>
      </c>
      <c r="I18" s="7" t="s">
        <v>85</v>
      </c>
    </row>
    <row r="19" spans="1:9" x14ac:dyDescent="0.2">
      <c r="A19" s="2" t="s">
        <v>84</v>
      </c>
      <c r="B19" s="6">
        <v>459</v>
      </c>
      <c r="C19" s="6">
        <v>504</v>
      </c>
      <c r="D19" s="6">
        <v>31</v>
      </c>
      <c r="E19" s="6">
        <v>490</v>
      </c>
      <c r="F19" s="6">
        <v>3</v>
      </c>
      <c r="G19" s="6">
        <v>0</v>
      </c>
      <c r="H19" s="6">
        <v>997</v>
      </c>
      <c r="I19" s="7" t="s">
        <v>85</v>
      </c>
    </row>
    <row r="20" spans="1:9" x14ac:dyDescent="0.2">
      <c r="A20" s="2" t="s">
        <v>126</v>
      </c>
      <c r="B20" s="6">
        <v>399</v>
      </c>
      <c r="C20" s="6">
        <v>266</v>
      </c>
      <c r="D20" s="6">
        <v>301</v>
      </c>
      <c r="E20" s="6">
        <v>700</v>
      </c>
      <c r="F20" s="6">
        <v>8</v>
      </c>
      <c r="G20" s="6">
        <v>0</v>
      </c>
      <c r="H20" s="6">
        <v>974</v>
      </c>
      <c r="I20" s="7" t="s">
        <v>79</v>
      </c>
    </row>
    <row r="21" spans="1:9" x14ac:dyDescent="0.2">
      <c r="A21" s="2" t="s">
        <v>81</v>
      </c>
      <c r="B21" s="6">
        <v>439</v>
      </c>
      <c r="C21" s="6">
        <v>420</v>
      </c>
      <c r="D21" s="6">
        <v>60</v>
      </c>
      <c r="E21" s="6">
        <v>499</v>
      </c>
      <c r="F21" s="6">
        <v>10</v>
      </c>
      <c r="G21" s="6">
        <v>0</v>
      </c>
      <c r="H21" s="6">
        <v>929</v>
      </c>
      <c r="I21" s="7" t="s">
        <v>79</v>
      </c>
    </row>
    <row r="22" spans="1:9" x14ac:dyDescent="0.2">
      <c r="A22" s="2" t="s">
        <v>78</v>
      </c>
      <c r="B22" s="6">
        <v>249</v>
      </c>
      <c r="C22" s="6">
        <v>324</v>
      </c>
      <c r="D22" s="6">
        <v>349</v>
      </c>
      <c r="E22" s="6">
        <v>598</v>
      </c>
      <c r="F22" s="6">
        <v>1</v>
      </c>
      <c r="G22" s="6">
        <v>0</v>
      </c>
      <c r="H22" s="6">
        <v>923</v>
      </c>
      <c r="I22" s="7" t="s">
        <v>79</v>
      </c>
    </row>
    <row r="23" spans="1:9" x14ac:dyDescent="0.2">
      <c r="A23" s="2" t="s">
        <v>88</v>
      </c>
      <c r="B23" s="6">
        <v>368</v>
      </c>
      <c r="C23" s="6">
        <v>416</v>
      </c>
      <c r="D23" s="6">
        <v>62</v>
      </c>
      <c r="E23" s="6">
        <v>430</v>
      </c>
      <c r="F23" s="6">
        <v>8</v>
      </c>
      <c r="G23" s="6">
        <v>0</v>
      </c>
      <c r="H23" s="6">
        <v>854</v>
      </c>
      <c r="I23" s="7" t="s">
        <v>79</v>
      </c>
    </row>
    <row r="24" spans="1:9" x14ac:dyDescent="0.2">
      <c r="A24" s="2" t="s">
        <v>100</v>
      </c>
      <c r="B24" s="6">
        <v>416</v>
      </c>
      <c r="C24" s="6">
        <v>157</v>
      </c>
      <c r="D24" s="6">
        <v>60</v>
      </c>
      <c r="E24" s="6">
        <v>476</v>
      </c>
      <c r="F24" s="6">
        <v>8</v>
      </c>
      <c r="G24" s="6">
        <v>0</v>
      </c>
      <c r="H24" s="6">
        <v>641</v>
      </c>
      <c r="I24" s="7" t="s">
        <v>37</v>
      </c>
    </row>
    <row r="25" spans="1:9" x14ac:dyDescent="0.2">
      <c r="A25" s="2" t="s">
        <v>36</v>
      </c>
      <c r="B25" s="6">
        <v>281</v>
      </c>
      <c r="C25" s="6">
        <v>280</v>
      </c>
      <c r="D25" s="6">
        <v>26</v>
      </c>
      <c r="E25" s="6">
        <v>307</v>
      </c>
      <c r="F25" s="6">
        <v>1</v>
      </c>
      <c r="G25" s="6">
        <v>0</v>
      </c>
      <c r="H25" s="6">
        <v>588</v>
      </c>
      <c r="I25" s="7" t="s">
        <v>37</v>
      </c>
    </row>
    <row r="26" spans="1:9" x14ac:dyDescent="0.2">
      <c r="A26" s="2" t="s">
        <v>129</v>
      </c>
      <c r="B26" s="6">
        <v>162</v>
      </c>
      <c r="C26" s="6">
        <v>237</v>
      </c>
      <c r="D26" s="6">
        <v>30</v>
      </c>
      <c r="E26" s="6">
        <v>192</v>
      </c>
      <c r="F26" s="6">
        <v>0</v>
      </c>
      <c r="G26" s="6">
        <v>0</v>
      </c>
      <c r="H26" s="6">
        <v>429</v>
      </c>
      <c r="I26" s="7" t="s">
        <v>53</v>
      </c>
    </row>
    <row r="27" spans="1:9" x14ac:dyDescent="0.2">
      <c r="A27" s="2" t="s">
        <v>98</v>
      </c>
      <c r="B27" s="6">
        <v>171</v>
      </c>
      <c r="C27" s="6">
        <v>177</v>
      </c>
      <c r="D27" s="6">
        <v>51</v>
      </c>
      <c r="E27" s="6">
        <v>222</v>
      </c>
      <c r="F27" s="6">
        <v>14</v>
      </c>
      <c r="G27" s="6">
        <v>0</v>
      </c>
      <c r="H27" s="6">
        <v>413</v>
      </c>
      <c r="I27" s="7" t="s">
        <v>53</v>
      </c>
    </row>
    <row r="28" spans="1:9" x14ac:dyDescent="0.2">
      <c r="A28" s="2" t="s">
        <v>52</v>
      </c>
      <c r="B28" s="6">
        <v>162</v>
      </c>
      <c r="C28" s="6">
        <v>161</v>
      </c>
      <c r="D28" s="6">
        <v>56</v>
      </c>
      <c r="E28" s="6">
        <v>218</v>
      </c>
      <c r="F28" s="6">
        <v>2</v>
      </c>
      <c r="G28" s="6">
        <v>0</v>
      </c>
      <c r="H28" s="6">
        <v>381</v>
      </c>
      <c r="I28" s="7" t="s">
        <v>53</v>
      </c>
    </row>
    <row r="29" spans="1:9" x14ac:dyDescent="0.2">
      <c r="A29" s="2" t="s">
        <v>61</v>
      </c>
      <c r="B29" s="6">
        <v>160</v>
      </c>
      <c r="C29" s="6">
        <v>121</v>
      </c>
      <c r="D29" s="6">
        <v>52</v>
      </c>
      <c r="E29" s="6">
        <v>212</v>
      </c>
      <c r="F29" s="6">
        <v>0</v>
      </c>
      <c r="G29" s="6">
        <v>0</v>
      </c>
      <c r="H29" s="6">
        <v>333</v>
      </c>
      <c r="I29" s="7" t="s">
        <v>53</v>
      </c>
    </row>
    <row r="30" spans="1:9" x14ac:dyDescent="0.2">
      <c r="A30" s="2" t="s">
        <v>45</v>
      </c>
      <c r="B30" s="6">
        <v>160</v>
      </c>
      <c r="C30" s="6">
        <v>130</v>
      </c>
      <c r="D30" s="6">
        <v>6</v>
      </c>
      <c r="E30" s="6">
        <v>166</v>
      </c>
      <c r="F30" s="6">
        <v>1</v>
      </c>
      <c r="G30" s="6">
        <v>0</v>
      </c>
      <c r="H30" s="6">
        <v>297</v>
      </c>
      <c r="I30" s="7" t="s">
        <v>23</v>
      </c>
    </row>
    <row r="31" spans="1:9" x14ac:dyDescent="0.2">
      <c r="A31" s="2" t="s">
        <v>91</v>
      </c>
      <c r="B31" s="6">
        <v>119</v>
      </c>
      <c r="C31" s="6">
        <v>120</v>
      </c>
      <c r="D31" s="6">
        <v>33</v>
      </c>
      <c r="E31" s="6">
        <v>152</v>
      </c>
      <c r="F31" s="6">
        <v>9</v>
      </c>
      <c r="G31" s="6">
        <v>0</v>
      </c>
      <c r="H31" s="6">
        <v>281</v>
      </c>
      <c r="I31" s="7" t="s">
        <v>23</v>
      </c>
    </row>
    <row r="32" spans="1:9" x14ac:dyDescent="0.2">
      <c r="A32" s="2" t="s">
        <v>127</v>
      </c>
      <c r="B32" s="6">
        <v>121</v>
      </c>
      <c r="C32" s="6">
        <v>121</v>
      </c>
      <c r="D32" s="6">
        <v>17</v>
      </c>
      <c r="E32" s="6">
        <v>138</v>
      </c>
      <c r="F32" s="6">
        <v>0</v>
      </c>
      <c r="G32" s="6">
        <v>0</v>
      </c>
      <c r="H32" s="6">
        <v>259</v>
      </c>
      <c r="I32" s="7" t="s">
        <v>23</v>
      </c>
    </row>
    <row r="33" spans="1:9" x14ac:dyDescent="0.2">
      <c r="A33" s="2" t="s">
        <v>120</v>
      </c>
      <c r="B33" s="6">
        <v>86</v>
      </c>
      <c r="C33" s="6">
        <v>121</v>
      </c>
      <c r="D33" s="6">
        <v>39</v>
      </c>
      <c r="E33" s="6">
        <v>125</v>
      </c>
      <c r="F33" s="6">
        <v>4</v>
      </c>
      <c r="G33" s="6">
        <v>0</v>
      </c>
      <c r="H33" s="6">
        <v>250</v>
      </c>
      <c r="I33" s="7" t="s">
        <v>23</v>
      </c>
    </row>
    <row r="34" spans="1:9" x14ac:dyDescent="0.2">
      <c r="A34" s="2" t="s">
        <v>68</v>
      </c>
      <c r="B34" s="6">
        <v>95</v>
      </c>
      <c r="C34" s="6">
        <v>84</v>
      </c>
      <c r="D34" s="6">
        <v>49</v>
      </c>
      <c r="E34" s="6">
        <v>144</v>
      </c>
      <c r="F34" s="6">
        <v>4</v>
      </c>
      <c r="G34" s="6">
        <v>0</v>
      </c>
      <c r="H34" s="6">
        <v>232</v>
      </c>
      <c r="I34" s="7" t="s">
        <v>23</v>
      </c>
    </row>
    <row r="35" spans="1:9" x14ac:dyDescent="0.2">
      <c r="A35" s="2" t="s">
        <v>56</v>
      </c>
      <c r="B35" s="6">
        <v>89</v>
      </c>
      <c r="C35" s="6">
        <v>60</v>
      </c>
      <c r="D35" s="6">
        <v>42</v>
      </c>
      <c r="E35" s="6">
        <v>131</v>
      </c>
      <c r="F35" s="6">
        <v>5</v>
      </c>
      <c r="G35" s="6">
        <v>0</v>
      </c>
      <c r="H35" s="6">
        <v>196</v>
      </c>
      <c r="I35" s="7" t="s">
        <v>23</v>
      </c>
    </row>
    <row r="36" spans="1:9" x14ac:dyDescent="0.2">
      <c r="A36" s="2" t="s">
        <v>30</v>
      </c>
      <c r="B36" s="6">
        <v>81</v>
      </c>
      <c r="C36" s="6">
        <v>60</v>
      </c>
      <c r="D36" s="6">
        <v>51</v>
      </c>
      <c r="E36" s="6">
        <v>132</v>
      </c>
      <c r="F36" s="6">
        <v>2</v>
      </c>
      <c r="G36" s="6">
        <v>0</v>
      </c>
      <c r="H36" s="6">
        <v>194</v>
      </c>
      <c r="I36" s="7" t="s">
        <v>23</v>
      </c>
    </row>
    <row r="37" spans="1:9" x14ac:dyDescent="0.2">
      <c r="A37" s="2" t="s">
        <v>83</v>
      </c>
      <c r="B37" s="6">
        <v>88</v>
      </c>
      <c r="C37" s="6">
        <v>91</v>
      </c>
      <c r="D37" s="6">
        <v>8</v>
      </c>
      <c r="E37" s="6">
        <v>96</v>
      </c>
      <c r="F37" s="6">
        <v>1</v>
      </c>
      <c r="G37" s="6">
        <v>0</v>
      </c>
      <c r="H37" s="6">
        <v>188</v>
      </c>
      <c r="I37" s="7" t="s">
        <v>23</v>
      </c>
    </row>
    <row r="38" spans="1:9" x14ac:dyDescent="0.2">
      <c r="A38" s="2" t="s">
        <v>44</v>
      </c>
      <c r="B38" s="6">
        <v>94</v>
      </c>
      <c r="C38" s="6">
        <v>39</v>
      </c>
      <c r="D38" s="6">
        <v>48</v>
      </c>
      <c r="E38" s="6">
        <v>142</v>
      </c>
      <c r="F38" s="6">
        <v>3</v>
      </c>
      <c r="G38" s="6">
        <v>0</v>
      </c>
      <c r="H38" s="6">
        <v>184</v>
      </c>
      <c r="I38" s="7" t="s">
        <v>23</v>
      </c>
    </row>
    <row r="39" spans="1:9" x14ac:dyDescent="0.2">
      <c r="A39" s="2" t="s">
        <v>58</v>
      </c>
      <c r="B39" s="6">
        <v>83</v>
      </c>
      <c r="C39" s="6">
        <v>65</v>
      </c>
      <c r="D39" s="6">
        <v>19</v>
      </c>
      <c r="E39" s="6">
        <v>102</v>
      </c>
      <c r="F39" s="6">
        <v>0</v>
      </c>
      <c r="G39" s="6">
        <v>0</v>
      </c>
      <c r="H39" s="6">
        <v>167</v>
      </c>
      <c r="I39" s="7" t="s">
        <v>23</v>
      </c>
    </row>
    <row r="40" spans="1:9" x14ac:dyDescent="0.2">
      <c r="A40" s="2" t="s">
        <v>131</v>
      </c>
      <c r="B40" s="6">
        <v>42</v>
      </c>
      <c r="C40" s="6">
        <v>115</v>
      </c>
      <c r="D40" s="6">
        <v>9</v>
      </c>
      <c r="E40" s="6">
        <v>51</v>
      </c>
      <c r="F40" s="6">
        <v>0</v>
      </c>
      <c r="G40" s="6">
        <v>0</v>
      </c>
      <c r="H40" s="6">
        <v>166</v>
      </c>
      <c r="I40" s="7" t="s">
        <v>23</v>
      </c>
    </row>
    <row r="41" spans="1:9" x14ac:dyDescent="0.2">
      <c r="A41" s="2" t="s">
        <v>40</v>
      </c>
      <c r="B41" s="6">
        <v>94</v>
      </c>
      <c r="C41" s="6">
        <v>20</v>
      </c>
      <c r="D41" s="6">
        <v>46</v>
      </c>
      <c r="E41" s="6">
        <v>140</v>
      </c>
      <c r="F41" s="6">
        <v>2</v>
      </c>
      <c r="G41" s="6">
        <v>0</v>
      </c>
      <c r="H41" s="6">
        <v>162</v>
      </c>
      <c r="I41" s="7" t="s">
        <v>23</v>
      </c>
    </row>
    <row r="42" spans="1:9" x14ac:dyDescent="0.2">
      <c r="A42" s="2" t="s">
        <v>57</v>
      </c>
      <c r="B42" s="6">
        <v>66</v>
      </c>
      <c r="C42" s="6">
        <v>57</v>
      </c>
      <c r="D42" s="6">
        <v>36</v>
      </c>
      <c r="E42" s="6">
        <v>102</v>
      </c>
      <c r="F42" s="6">
        <v>1</v>
      </c>
      <c r="G42" s="6">
        <v>0</v>
      </c>
      <c r="H42" s="6">
        <v>160</v>
      </c>
      <c r="I42" s="7" t="s">
        <v>23</v>
      </c>
    </row>
    <row r="43" spans="1:9" x14ac:dyDescent="0.2">
      <c r="A43" s="2" t="s">
        <v>34</v>
      </c>
      <c r="B43" s="6">
        <v>57</v>
      </c>
      <c r="C43" s="6">
        <v>53</v>
      </c>
      <c r="D43" s="6">
        <v>31</v>
      </c>
      <c r="E43" s="6">
        <v>88</v>
      </c>
      <c r="F43" s="6">
        <v>0</v>
      </c>
      <c r="G43" s="6">
        <v>0</v>
      </c>
      <c r="H43" s="6">
        <v>141</v>
      </c>
      <c r="I43" s="7" t="s">
        <v>23</v>
      </c>
    </row>
    <row r="44" spans="1:9" x14ac:dyDescent="0.2">
      <c r="A44" s="2" t="s">
        <v>134</v>
      </c>
      <c r="B44" s="6">
        <v>29</v>
      </c>
      <c r="C44" s="6">
        <v>66</v>
      </c>
      <c r="D44" s="6">
        <v>40</v>
      </c>
      <c r="E44" s="6">
        <v>69</v>
      </c>
      <c r="F44" s="6">
        <v>0</v>
      </c>
      <c r="G44" s="6">
        <v>0</v>
      </c>
      <c r="H44" s="6">
        <v>135</v>
      </c>
      <c r="I44" s="7" t="s">
        <v>23</v>
      </c>
    </row>
    <row r="45" spans="1:9" x14ac:dyDescent="0.2">
      <c r="A45" s="2" t="s">
        <v>22</v>
      </c>
      <c r="B45" s="6">
        <v>66</v>
      </c>
      <c r="C45" s="6">
        <v>37</v>
      </c>
      <c r="D45" s="6">
        <v>21</v>
      </c>
      <c r="E45" s="6">
        <v>87</v>
      </c>
      <c r="F45" s="6">
        <v>2</v>
      </c>
      <c r="G45" s="6">
        <v>0</v>
      </c>
      <c r="H45" s="6">
        <v>126</v>
      </c>
      <c r="I45" s="7" t="s">
        <v>23</v>
      </c>
    </row>
    <row r="46" spans="1:9" x14ac:dyDescent="0.2">
      <c r="A46" s="2" t="s">
        <v>28</v>
      </c>
      <c r="B46" s="6">
        <v>56</v>
      </c>
      <c r="C46" s="6">
        <v>43</v>
      </c>
      <c r="D46" s="6">
        <v>18</v>
      </c>
      <c r="E46" s="6">
        <v>74</v>
      </c>
      <c r="F46" s="6">
        <v>0</v>
      </c>
      <c r="G46" s="6">
        <v>0</v>
      </c>
      <c r="H46" s="6">
        <v>117</v>
      </c>
      <c r="I46" s="7" t="s">
        <v>23</v>
      </c>
    </row>
    <row r="47" spans="1:9" x14ac:dyDescent="0.2">
      <c r="A47" s="2" t="s">
        <v>11</v>
      </c>
      <c r="B47" s="6">
        <v>68</v>
      </c>
      <c r="C47" s="6">
        <v>22</v>
      </c>
      <c r="D47" s="6">
        <v>7</v>
      </c>
      <c r="E47" s="6">
        <v>75</v>
      </c>
      <c r="F47" s="6">
        <v>2</v>
      </c>
      <c r="G47" s="6">
        <v>0</v>
      </c>
      <c r="H47" s="6">
        <v>99</v>
      </c>
      <c r="I47" s="7" t="s">
        <v>12</v>
      </c>
    </row>
    <row r="48" spans="1:9" x14ac:dyDescent="0.2">
      <c r="A48" s="2" t="s">
        <v>125</v>
      </c>
      <c r="B48" s="6">
        <v>26</v>
      </c>
      <c r="C48" s="6">
        <v>26</v>
      </c>
      <c r="D48" s="6">
        <v>37</v>
      </c>
      <c r="E48" s="6">
        <v>63</v>
      </c>
      <c r="F48" s="6">
        <v>0</v>
      </c>
      <c r="G48" s="6">
        <v>0</v>
      </c>
      <c r="H48" s="6">
        <v>89</v>
      </c>
      <c r="I48" s="7" t="s">
        <v>12</v>
      </c>
    </row>
    <row r="49" spans="1:9" x14ac:dyDescent="0.2">
      <c r="A49" s="2" t="s">
        <v>24</v>
      </c>
      <c r="B49" s="6">
        <v>59</v>
      </c>
      <c r="C49" s="6">
        <v>12</v>
      </c>
      <c r="D49" s="6">
        <v>6</v>
      </c>
      <c r="E49" s="6">
        <v>65</v>
      </c>
      <c r="F49" s="6">
        <v>1</v>
      </c>
      <c r="G49" s="6">
        <v>0</v>
      </c>
      <c r="H49" s="6">
        <v>78</v>
      </c>
      <c r="I49" s="7" t="s">
        <v>12</v>
      </c>
    </row>
    <row r="50" spans="1:9" x14ac:dyDescent="0.2">
      <c r="A50" s="2" t="s">
        <v>38</v>
      </c>
      <c r="B50" s="6">
        <v>26</v>
      </c>
      <c r="C50" s="6">
        <v>26</v>
      </c>
      <c r="D50" s="6">
        <v>0</v>
      </c>
      <c r="E50" s="6">
        <v>26</v>
      </c>
      <c r="F50" s="6">
        <v>4</v>
      </c>
      <c r="G50" s="6">
        <v>0</v>
      </c>
      <c r="H50" s="6">
        <v>56</v>
      </c>
      <c r="I50" s="7" t="s">
        <v>12</v>
      </c>
    </row>
    <row r="51" spans="1:9" x14ac:dyDescent="0.2">
      <c r="A51" s="2" t="s">
        <v>105</v>
      </c>
      <c r="B51" s="6">
        <v>14</v>
      </c>
      <c r="C51" s="6">
        <v>17</v>
      </c>
      <c r="D51" s="6">
        <v>14</v>
      </c>
      <c r="E51" s="6">
        <v>28</v>
      </c>
      <c r="F51" s="6">
        <v>2</v>
      </c>
      <c r="G51" s="6">
        <v>0</v>
      </c>
      <c r="H51" s="6">
        <v>47</v>
      </c>
      <c r="I51" s="7" t="s">
        <v>12</v>
      </c>
    </row>
    <row r="52" spans="1:9" x14ac:dyDescent="0.2">
      <c r="A52" s="2" t="s">
        <v>41</v>
      </c>
      <c r="B52" s="6">
        <v>18</v>
      </c>
      <c r="C52" s="6">
        <v>21</v>
      </c>
      <c r="D52" s="6">
        <v>4</v>
      </c>
      <c r="E52" s="6">
        <v>22</v>
      </c>
      <c r="F52" s="6">
        <v>1</v>
      </c>
      <c r="G52" s="6">
        <v>0</v>
      </c>
      <c r="H52" s="6">
        <v>44</v>
      </c>
      <c r="I52" s="7" t="s">
        <v>12</v>
      </c>
    </row>
    <row r="53" spans="1:9" x14ac:dyDescent="0.2">
      <c r="A53" s="2" t="s">
        <v>80</v>
      </c>
      <c r="B53" s="6">
        <v>17</v>
      </c>
      <c r="C53" s="6">
        <v>16</v>
      </c>
      <c r="D53" s="6">
        <v>7</v>
      </c>
      <c r="E53" s="6">
        <v>24</v>
      </c>
      <c r="F53" s="6">
        <v>0</v>
      </c>
      <c r="G53" s="6">
        <v>0</v>
      </c>
      <c r="H53" s="6">
        <v>40</v>
      </c>
      <c r="I53" s="7" t="s">
        <v>12</v>
      </c>
    </row>
    <row r="54" spans="1:9" x14ac:dyDescent="0.2">
      <c r="A54" s="2" t="s">
        <v>103</v>
      </c>
      <c r="B54" s="6">
        <v>20</v>
      </c>
      <c r="C54" s="6">
        <v>8</v>
      </c>
      <c r="D54" s="6">
        <v>8</v>
      </c>
      <c r="E54" s="6">
        <v>28</v>
      </c>
      <c r="F54" s="6">
        <v>0</v>
      </c>
      <c r="G54" s="6">
        <v>0</v>
      </c>
      <c r="H54" s="6">
        <v>36</v>
      </c>
      <c r="I54" s="7" t="s">
        <v>12</v>
      </c>
    </row>
    <row r="55" spans="1:9" x14ac:dyDescent="0.2">
      <c r="A55" s="2" t="s">
        <v>39</v>
      </c>
      <c r="B55" s="6">
        <v>13</v>
      </c>
      <c r="C55" s="6">
        <v>8</v>
      </c>
      <c r="D55" s="6">
        <v>10</v>
      </c>
      <c r="E55" s="6">
        <v>23</v>
      </c>
      <c r="F55" s="6">
        <v>0</v>
      </c>
      <c r="G55" s="6">
        <v>0</v>
      </c>
      <c r="H55" s="6">
        <v>31</v>
      </c>
      <c r="I55" s="7" t="s">
        <v>12</v>
      </c>
    </row>
    <row r="56" spans="1:9" x14ac:dyDescent="0.2">
      <c r="A56" s="2" t="s">
        <v>137</v>
      </c>
      <c r="B56" s="6">
        <v>14</v>
      </c>
      <c r="C56" s="6">
        <v>13</v>
      </c>
      <c r="D56" s="6">
        <v>4</v>
      </c>
      <c r="E56" s="6">
        <v>18</v>
      </c>
      <c r="F56" s="6">
        <v>0</v>
      </c>
      <c r="G56" s="6">
        <v>0</v>
      </c>
      <c r="H56" s="6">
        <v>31</v>
      </c>
      <c r="I56" s="7" t="s">
        <v>12</v>
      </c>
    </row>
    <row r="57" spans="1:9" x14ac:dyDescent="0.2">
      <c r="A57" s="2" t="s">
        <v>54</v>
      </c>
      <c r="B57" s="6">
        <v>17</v>
      </c>
      <c r="C57" s="6">
        <v>12</v>
      </c>
      <c r="D57" s="6">
        <v>0</v>
      </c>
      <c r="E57" s="6">
        <v>17</v>
      </c>
      <c r="F57" s="6">
        <v>0</v>
      </c>
      <c r="G57" s="6">
        <v>0</v>
      </c>
      <c r="H57" s="6">
        <v>29</v>
      </c>
      <c r="I57" s="7" t="s">
        <v>12</v>
      </c>
    </row>
    <row r="58" spans="1:9" x14ac:dyDescent="0.2">
      <c r="A58" s="2" t="s">
        <v>122</v>
      </c>
      <c r="B58" s="6">
        <v>13</v>
      </c>
      <c r="C58" s="6">
        <v>11</v>
      </c>
      <c r="D58" s="6">
        <v>0</v>
      </c>
      <c r="E58" s="6">
        <v>13</v>
      </c>
      <c r="F58" s="6">
        <v>0</v>
      </c>
      <c r="G58" s="6">
        <v>0</v>
      </c>
      <c r="H58" s="6">
        <v>24</v>
      </c>
      <c r="I58" s="7" t="s">
        <v>12</v>
      </c>
    </row>
    <row r="59" spans="1:9" x14ac:dyDescent="0.2">
      <c r="A59" s="2" t="s">
        <v>63</v>
      </c>
      <c r="B59" s="6">
        <v>8</v>
      </c>
      <c r="C59" s="6">
        <v>1</v>
      </c>
      <c r="D59" s="6">
        <v>14</v>
      </c>
      <c r="E59" s="6">
        <v>22</v>
      </c>
      <c r="F59" s="6">
        <v>0</v>
      </c>
      <c r="G59" s="6">
        <v>0</v>
      </c>
      <c r="H59" s="6">
        <v>23</v>
      </c>
      <c r="I59" s="7" t="s">
        <v>12</v>
      </c>
    </row>
    <row r="60" spans="1:9" x14ac:dyDescent="0.2">
      <c r="A60" s="2" t="s">
        <v>27</v>
      </c>
      <c r="B60" s="6">
        <v>14</v>
      </c>
      <c r="C60" s="6">
        <v>7</v>
      </c>
      <c r="D60" s="6">
        <v>0</v>
      </c>
      <c r="E60" s="6">
        <v>14</v>
      </c>
      <c r="F60" s="6">
        <v>0</v>
      </c>
      <c r="G60" s="6">
        <v>0</v>
      </c>
      <c r="H60" s="6">
        <v>21</v>
      </c>
      <c r="I60" s="7" t="s">
        <v>12</v>
      </c>
    </row>
    <row r="61" spans="1:9" x14ac:dyDescent="0.2">
      <c r="A61" s="2" t="s">
        <v>116</v>
      </c>
      <c r="B61" s="6">
        <v>9</v>
      </c>
      <c r="C61" s="6">
        <v>11</v>
      </c>
      <c r="D61" s="6">
        <v>0</v>
      </c>
      <c r="E61" s="6">
        <v>9</v>
      </c>
      <c r="F61" s="6">
        <v>0</v>
      </c>
      <c r="G61" s="6">
        <v>0</v>
      </c>
      <c r="H61" s="6">
        <v>20</v>
      </c>
      <c r="I61" s="7" t="s">
        <v>12</v>
      </c>
    </row>
    <row r="62" spans="1:9" x14ac:dyDescent="0.2">
      <c r="A62" s="2" t="s">
        <v>130</v>
      </c>
      <c r="B62" s="6">
        <v>10</v>
      </c>
      <c r="C62" s="6">
        <v>9</v>
      </c>
      <c r="D62" s="6">
        <v>0</v>
      </c>
      <c r="E62" s="6">
        <v>10</v>
      </c>
      <c r="F62" s="6">
        <v>0</v>
      </c>
      <c r="G62" s="6">
        <v>0</v>
      </c>
      <c r="H62" s="6">
        <v>19</v>
      </c>
      <c r="I62" s="7" t="s">
        <v>12</v>
      </c>
    </row>
    <row r="63" spans="1:9" x14ac:dyDescent="0.2">
      <c r="A63" s="2" t="s">
        <v>31</v>
      </c>
      <c r="B63" s="6">
        <v>10</v>
      </c>
      <c r="C63" s="6">
        <v>5</v>
      </c>
      <c r="D63" s="6">
        <v>0</v>
      </c>
      <c r="E63" s="6">
        <v>10</v>
      </c>
      <c r="F63" s="6">
        <v>1</v>
      </c>
      <c r="G63" s="6">
        <v>0</v>
      </c>
      <c r="H63" s="6">
        <v>16</v>
      </c>
      <c r="I63" s="7" t="s">
        <v>12</v>
      </c>
    </row>
    <row r="64" spans="1:9" x14ac:dyDescent="0.2">
      <c r="A64" s="2" t="s">
        <v>114</v>
      </c>
      <c r="B64" s="6">
        <v>8</v>
      </c>
      <c r="C64" s="6">
        <v>8</v>
      </c>
      <c r="D64" s="6">
        <v>0</v>
      </c>
      <c r="E64" s="6">
        <v>8</v>
      </c>
      <c r="F64" s="6">
        <v>0</v>
      </c>
      <c r="G64" s="6">
        <v>0</v>
      </c>
      <c r="H64" s="6">
        <v>16</v>
      </c>
      <c r="I64" s="7" t="s">
        <v>12</v>
      </c>
    </row>
    <row r="65" spans="1:9" x14ac:dyDescent="0.2">
      <c r="A65" s="2" t="s">
        <v>42</v>
      </c>
      <c r="B65" s="6">
        <v>5</v>
      </c>
      <c r="C65" s="6">
        <v>0</v>
      </c>
      <c r="D65" s="6">
        <v>10</v>
      </c>
      <c r="E65" s="6">
        <v>15</v>
      </c>
      <c r="F65" s="6">
        <v>0</v>
      </c>
      <c r="G65" s="6">
        <v>0</v>
      </c>
      <c r="H65" s="6">
        <v>15</v>
      </c>
      <c r="I65" s="7" t="s">
        <v>12</v>
      </c>
    </row>
    <row r="66" spans="1:9" x14ac:dyDescent="0.2">
      <c r="A66" s="2" t="s">
        <v>43</v>
      </c>
      <c r="B66" s="6">
        <v>6</v>
      </c>
      <c r="C66" s="6">
        <v>6</v>
      </c>
      <c r="D66" s="6">
        <v>1</v>
      </c>
      <c r="E66" s="6">
        <v>7</v>
      </c>
      <c r="F66" s="6">
        <v>1</v>
      </c>
      <c r="G66" s="6">
        <v>0</v>
      </c>
      <c r="H66" s="6">
        <v>14</v>
      </c>
      <c r="I66" s="7" t="s">
        <v>12</v>
      </c>
    </row>
    <row r="67" spans="1:9" x14ac:dyDescent="0.2">
      <c r="A67" s="2" t="s">
        <v>136</v>
      </c>
      <c r="B67" s="6">
        <v>7</v>
      </c>
      <c r="C67" s="6">
        <v>7</v>
      </c>
      <c r="D67" s="6">
        <v>0</v>
      </c>
      <c r="E67" s="6">
        <v>7</v>
      </c>
      <c r="F67" s="6">
        <v>0</v>
      </c>
      <c r="G67" s="6">
        <v>0</v>
      </c>
      <c r="H67" s="6">
        <v>14</v>
      </c>
      <c r="I67" s="7" t="s">
        <v>12</v>
      </c>
    </row>
    <row r="68" spans="1:9" x14ac:dyDescent="0.2">
      <c r="A68" s="2" t="s">
        <v>55</v>
      </c>
      <c r="B68" s="6">
        <v>9</v>
      </c>
      <c r="C68" s="6">
        <v>0</v>
      </c>
      <c r="D68" s="6">
        <v>4</v>
      </c>
      <c r="E68" s="6">
        <v>13</v>
      </c>
      <c r="F68" s="6">
        <v>0</v>
      </c>
      <c r="G68" s="6">
        <v>0</v>
      </c>
      <c r="H68" s="6">
        <v>13</v>
      </c>
      <c r="I68" s="7" t="s">
        <v>12</v>
      </c>
    </row>
    <row r="69" spans="1:9" x14ac:dyDescent="0.2">
      <c r="A69" s="2" t="s">
        <v>133</v>
      </c>
      <c r="B69" s="6">
        <v>6</v>
      </c>
      <c r="C69" s="6">
        <v>7</v>
      </c>
      <c r="D69" s="6">
        <v>0</v>
      </c>
      <c r="E69" s="6">
        <v>6</v>
      </c>
      <c r="F69" s="6">
        <v>0</v>
      </c>
      <c r="G69" s="6">
        <v>0</v>
      </c>
      <c r="H69" s="6">
        <v>13</v>
      </c>
      <c r="I69" s="7" t="s">
        <v>12</v>
      </c>
    </row>
    <row r="70" spans="1:9" x14ac:dyDescent="0.2">
      <c r="A70" s="2" t="s">
        <v>82</v>
      </c>
      <c r="B70" s="6">
        <v>5</v>
      </c>
      <c r="C70" s="6">
        <v>5</v>
      </c>
      <c r="D70" s="6">
        <v>1</v>
      </c>
      <c r="E70" s="6">
        <v>6</v>
      </c>
      <c r="F70" s="6">
        <v>1</v>
      </c>
      <c r="G70" s="6">
        <v>0</v>
      </c>
      <c r="H70" s="6">
        <v>12</v>
      </c>
      <c r="I70" s="7" t="s">
        <v>12</v>
      </c>
    </row>
    <row r="71" spans="1:9" x14ac:dyDescent="0.2">
      <c r="A71" s="2" t="s">
        <v>118</v>
      </c>
      <c r="B71" s="6">
        <v>6</v>
      </c>
      <c r="C71" s="6">
        <v>6</v>
      </c>
      <c r="D71" s="6">
        <v>0</v>
      </c>
      <c r="E71" s="6">
        <v>6</v>
      </c>
      <c r="F71" s="6">
        <v>0</v>
      </c>
      <c r="G71" s="6">
        <v>0</v>
      </c>
      <c r="H71" s="6">
        <v>12</v>
      </c>
      <c r="I71" s="7" t="s">
        <v>12</v>
      </c>
    </row>
    <row r="72" spans="1:9" x14ac:dyDescent="0.2">
      <c r="A72" s="2" t="s">
        <v>65</v>
      </c>
      <c r="B72" s="6">
        <v>4</v>
      </c>
      <c r="C72" s="6">
        <v>2</v>
      </c>
      <c r="D72" s="6">
        <v>5</v>
      </c>
      <c r="E72" s="6">
        <v>9</v>
      </c>
      <c r="F72" s="6">
        <v>0</v>
      </c>
      <c r="G72" s="6">
        <v>0</v>
      </c>
      <c r="H72" s="6">
        <v>11</v>
      </c>
      <c r="I72" s="7" t="s">
        <v>12</v>
      </c>
    </row>
    <row r="73" spans="1:9" x14ac:dyDescent="0.2">
      <c r="A73" s="2" t="s">
        <v>69</v>
      </c>
      <c r="B73" s="6">
        <v>1</v>
      </c>
      <c r="C73" s="6">
        <v>5</v>
      </c>
      <c r="D73" s="6">
        <v>3</v>
      </c>
      <c r="E73" s="6">
        <v>4</v>
      </c>
      <c r="F73" s="6">
        <v>0</v>
      </c>
      <c r="G73" s="6">
        <v>0</v>
      </c>
      <c r="H73" s="6">
        <v>9</v>
      </c>
      <c r="I73" s="7" t="s">
        <v>12</v>
      </c>
    </row>
    <row r="74" spans="1:9" x14ac:dyDescent="0.2">
      <c r="A74" s="2" t="s">
        <v>50</v>
      </c>
      <c r="B74" s="6">
        <v>4</v>
      </c>
      <c r="C74" s="6">
        <v>4</v>
      </c>
      <c r="D74" s="6">
        <v>0</v>
      </c>
      <c r="E74" s="6">
        <v>4</v>
      </c>
      <c r="F74" s="6">
        <v>0</v>
      </c>
      <c r="G74" s="6">
        <v>0</v>
      </c>
      <c r="H74" s="6">
        <v>8</v>
      </c>
      <c r="I74" s="7" t="s">
        <v>12</v>
      </c>
    </row>
    <row r="75" spans="1:9" x14ac:dyDescent="0.2">
      <c r="A75" s="2" t="s">
        <v>71</v>
      </c>
      <c r="B75" s="6">
        <v>2</v>
      </c>
      <c r="C75" s="6">
        <v>2</v>
      </c>
      <c r="D75" s="6">
        <v>0</v>
      </c>
      <c r="E75" s="6">
        <v>2</v>
      </c>
      <c r="F75" s="6">
        <v>4</v>
      </c>
      <c r="G75" s="6">
        <v>0</v>
      </c>
      <c r="H75" s="6">
        <v>8</v>
      </c>
      <c r="I75" s="7" t="s">
        <v>12</v>
      </c>
    </row>
    <row r="76" spans="1:9" x14ac:dyDescent="0.2">
      <c r="A76" s="2" t="s">
        <v>25</v>
      </c>
      <c r="B76" s="6">
        <v>3</v>
      </c>
      <c r="C76" s="6">
        <v>4</v>
      </c>
      <c r="D76" s="6">
        <v>0</v>
      </c>
      <c r="E76" s="6">
        <v>3</v>
      </c>
      <c r="F76" s="6">
        <v>0</v>
      </c>
      <c r="G76" s="6">
        <v>0</v>
      </c>
      <c r="H76" s="6">
        <v>7</v>
      </c>
      <c r="I76" s="7" t="s">
        <v>12</v>
      </c>
    </row>
    <row r="77" spans="1:9" x14ac:dyDescent="0.2">
      <c r="A77" s="2" t="s">
        <v>29</v>
      </c>
      <c r="B77" s="6">
        <v>3</v>
      </c>
      <c r="C77" s="6">
        <v>3</v>
      </c>
      <c r="D77" s="6">
        <v>1</v>
      </c>
      <c r="E77" s="6">
        <v>4</v>
      </c>
      <c r="F77" s="6">
        <v>0</v>
      </c>
      <c r="G77" s="6">
        <v>0</v>
      </c>
      <c r="H77" s="6">
        <v>7</v>
      </c>
      <c r="I77" s="7" t="s">
        <v>12</v>
      </c>
    </row>
    <row r="78" spans="1:9" x14ac:dyDescent="0.2">
      <c r="A78" s="2" t="s">
        <v>67</v>
      </c>
      <c r="B78" s="6">
        <v>6</v>
      </c>
      <c r="C78" s="6">
        <v>0</v>
      </c>
      <c r="D78" s="6">
        <v>0</v>
      </c>
      <c r="E78" s="6">
        <v>6</v>
      </c>
      <c r="F78" s="6">
        <v>0</v>
      </c>
      <c r="G78" s="6">
        <v>0</v>
      </c>
      <c r="H78" s="6">
        <v>6</v>
      </c>
      <c r="I78" s="7" t="s">
        <v>12</v>
      </c>
    </row>
    <row r="79" spans="1:9" x14ac:dyDescent="0.2">
      <c r="A79" s="2" t="s">
        <v>119</v>
      </c>
      <c r="B79" s="6">
        <v>0</v>
      </c>
      <c r="C79" s="6">
        <v>5</v>
      </c>
      <c r="D79" s="6">
        <v>0</v>
      </c>
      <c r="E79" s="6">
        <v>0</v>
      </c>
      <c r="F79" s="6">
        <v>0</v>
      </c>
      <c r="G79" s="6">
        <v>0</v>
      </c>
      <c r="H79" s="6">
        <v>5</v>
      </c>
      <c r="I79" s="7" t="s">
        <v>12</v>
      </c>
    </row>
    <row r="80" spans="1:9" x14ac:dyDescent="0.2">
      <c r="A80" s="2" t="s">
        <v>21</v>
      </c>
      <c r="B80" s="6">
        <v>2</v>
      </c>
      <c r="C80" s="6">
        <v>2</v>
      </c>
      <c r="D80" s="6">
        <v>0</v>
      </c>
      <c r="E80" s="6">
        <v>2</v>
      </c>
      <c r="F80" s="6">
        <v>0</v>
      </c>
      <c r="G80" s="6">
        <v>0</v>
      </c>
      <c r="H80" s="6">
        <v>4</v>
      </c>
      <c r="I80" s="7" t="s">
        <v>12</v>
      </c>
    </row>
    <row r="81" spans="1:9" x14ac:dyDescent="0.2">
      <c r="A81" s="2" t="s">
        <v>35</v>
      </c>
      <c r="B81" s="6">
        <v>0</v>
      </c>
      <c r="C81" s="6">
        <v>4</v>
      </c>
      <c r="D81" s="6">
        <v>0</v>
      </c>
      <c r="E81" s="6">
        <v>0</v>
      </c>
      <c r="F81" s="6">
        <v>0</v>
      </c>
      <c r="G81" s="6">
        <v>0</v>
      </c>
      <c r="H81" s="6">
        <v>4</v>
      </c>
      <c r="I81" s="7" t="s">
        <v>12</v>
      </c>
    </row>
    <row r="82" spans="1:9" x14ac:dyDescent="0.2">
      <c r="A82" s="2" t="s">
        <v>70</v>
      </c>
      <c r="B82" s="6">
        <v>3</v>
      </c>
      <c r="C82" s="6">
        <v>0</v>
      </c>
      <c r="D82" s="6">
        <v>0</v>
      </c>
      <c r="E82" s="6">
        <v>3</v>
      </c>
      <c r="F82" s="6">
        <v>1</v>
      </c>
      <c r="G82" s="6">
        <v>0</v>
      </c>
      <c r="H82" s="6">
        <v>4</v>
      </c>
      <c r="I82" s="7" t="s">
        <v>12</v>
      </c>
    </row>
    <row r="83" spans="1:9" x14ac:dyDescent="0.2">
      <c r="A83" s="2" t="s">
        <v>111</v>
      </c>
      <c r="B83" s="6">
        <v>2</v>
      </c>
      <c r="C83" s="6">
        <v>2</v>
      </c>
      <c r="D83" s="6">
        <v>0</v>
      </c>
      <c r="E83" s="6">
        <v>2</v>
      </c>
      <c r="F83" s="6">
        <v>0</v>
      </c>
      <c r="G83" s="6">
        <v>0</v>
      </c>
      <c r="H83" s="6">
        <v>4</v>
      </c>
      <c r="I83" s="7" t="s">
        <v>12</v>
      </c>
    </row>
    <row r="84" spans="1:9" x14ac:dyDescent="0.2">
      <c r="A84" s="2" t="s">
        <v>112</v>
      </c>
      <c r="B84" s="6">
        <v>2</v>
      </c>
      <c r="C84" s="6">
        <v>2</v>
      </c>
      <c r="D84" s="6">
        <v>0</v>
      </c>
      <c r="E84" s="6">
        <v>2</v>
      </c>
      <c r="F84" s="6">
        <v>0</v>
      </c>
      <c r="G84" s="6">
        <v>0</v>
      </c>
      <c r="H84" s="6">
        <v>4</v>
      </c>
      <c r="I84" s="7" t="s">
        <v>12</v>
      </c>
    </row>
    <row r="85" spans="1:9" x14ac:dyDescent="0.2">
      <c r="A85" s="2" t="s">
        <v>117</v>
      </c>
      <c r="B85" s="6">
        <v>0</v>
      </c>
      <c r="C85" s="6">
        <v>3</v>
      </c>
      <c r="D85" s="6">
        <v>1</v>
      </c>
      <c r="E85" s="6">
        <v>1</v>
      </c>
      <c r="F85" s="6">
        <v>0</v>
      </c>
      <c r="G85" s="6">
        <v>0</v>
      </c>
      <c r="H85" s="6">
        <v>4</v>
      </c>
      <c r="I85" s="7" t="s">
        <v>12</v>
      </c>
    </row>
    <row r="86" spans="1:9" x14ac:dyDescent="0.2">
      <c r="A86" s="2" t="s">
        <v>124</v>
      </c>
      <c r="B86" s="6">
        <v>2</v>
      </c>
      <c r="C86" s="6">
        <v>2</v>
      </c>
      <c r="D86" s="6">
        <v>0</v>
      </c>
      <c r="E86" s="6">
        <v>2</v>
      </c>
      <c r="F86" s="6">
        <v>0</v>
      </c>
      <c r="G86" s="6">
        <v>0</v>
      </c>
      <c r="H86" s="6">
        <v>4</v>
      </c>
      <c r="I86" s="7" t="s">
        <v>12</v>
      </c>
    </row>
    <row r="87" spans="1:9" x14ac:dyDescent="0.2">
      <c r="A87" s="2" t="s">
        <v>132</v>
      </c>
      <c r="B87" s="6">
        <v>2</v>
      </c>
      <c r="C87" s="6">
        <v>2</v>
      </c>
      <c r="D87" s="6">
        <v>0</v>
      </c>
      <c r="E87" s="6">
        <v>2</v>
      </c>
      <c r="F87" s="6">
        <v>0</v>
      </c>
      <c r="G87" s="6">
        <v>0</v>
      </c>
      <c r="H87" s="6">
        <v>4</v>
      </c>
      <c r="I87" s="7" t="s">
        <v>12</v>
      </c>
    </row>
    <row r="88" spans="1:9" x14ac:dyDescent="0.2">
      <c r="A88" s="2" t="s">
        <v>13</v>
      </c>
      <c r="B88" s="6">
        <v>0</v>
      </c>
      <c r="C88" s="6">
        <v>3</v>
      </c>
      <c r="D88" s="6">
        <v>0</v>
      </c>
      <c r="E88" s="6">
        <v>0</v>
      </c>
      <c r="F88" s="6">
        <v>0</v>
      </c>
      <c r="G88" s="6">
        <v>0</v>
      </c>
      <c r="H88" s="6">
        <v>3</v>
      </c>
      <c r="I88" s="7" t="s">
        <v>12</v>
      </c>
    </row>
    <row r="89" spans="1:9" x14ac:dyDescent="0.2">
      <c r="A89" s="2" t="s">
        <v>26</v>
      </c>
      <c r="B89" s="6">
        <v>0</v>
      </c>
      <c r="C89" s="6">
        <v>3</v>
      </c>
      <c r="D89" s="6">
        <v>0</v>
      </c>
      <c r="E89" s="6">
        <v>0</v>
      </c>
      <c r="F89" s="6">
        <v>0</v>
      </c>
      <c r="G89" s="6">
        <v>0</v>
      </c>
      <c r="H89" s="6">
        <v>3</v>
      </c>
      <c r="I89" s="7" t="s">
        <v>12</v>
      </c>
    </row>
    <row r="90" spans="1:9" x14ac:dyDescent="0.2">
      <c r="A90" s="2" t="s">
        <v>62</v>
      </c>
      <c r="B90" s="6">
        <v>0</v>
      </c>
      <c r="C90" s="6">
        <v>0</v>
      </c>
      <c r="D90" s="6">
        <v>0</v>
      </c>
      <c r="E90" s="6">
        <v>0</v>
      </c>
      <c r="F90" s="6">
        <v>3</v>
      </c>
      <c r="G90" s="6">
        <v>0</v>
      </c>
      <c r="H90" s="6">
        <v>3</v>
      </c>
      <c r="I90" s="7" t="s">
        <v>12</v>
      </c>
    </row>
    <row r="91" spans="1:9" x14ac:dyDescent="0.2">
      <c r="A91" s="2" t="s">
        <v>106</v>
      </c>
      <c r="B91" s="6">
        <v>2</v>
      </c>
      <c r="C91" s="6">
        <v>1</v>
      </c>
      <c r="D91" s="6">
        <v>0</v>
      </c>
      <c r="E91" s="6">
        <v>2</v>
      </c>
      <c r="F91" s="6">
        <v>0</v>
      </c>
      <c r="G91" s="6">
        <v>0</v>
      </c>
      <c r="H91" s="6">
        <v>3</v>
      </c>
      <c r="I91" s="7" t="s">
        <v>12</v>
      </c>
    </row>
    <row r="92" spans="1:9" x14ac:dyDescent="0.2">
      <c r="A92" s="2" t="s">
        <v>19</v>
      </c>
      <c r="B92" s="6">
        <v>2</v>
      </c>
      <c r="C92" s="6">
        <v>0</v>
      </c>
      <c r="D92" s="6">
        <v>0</v>
      </c>
      <c r="E92" s="6">
        <v>2</v>
      </c>
      <c r="F92" s="6">
        <v>0</v>
      </c>
      <c r="G92" s="6">
        <v>0</v>
      </c>
      <c r="H92" s="6">
        <v>2</v>
      </c>
      <c r="I92" s="7" t="s">
        <v>12</v>
      </c>
    </row>
    <row r="93" spans="1:9" x14ac:dyDescent="0.2">
      <c r="A93" s="2" t="s">
        <v>59</v>
      </c>
      <c r="B93" s="6">
        <v>0</v>
      </c>
      <c r="C93" s="6">
        <v>0</v>
      </c>
      <c r="D93" s="6">
        <v>0</v>
      </c>
      <c r="E93" s="6">
        <v>0</v>
      </c>
      <c r="F93" s="6">
        <v>2</v>
      </c>
      <c r="G93" s="6">
        <v>0</v>
      </c>
      <c r="H93" s="6">
        <v>2</v>
      </c>
      <c r="I93" s="7" t="s">
        <v>12</v>
      </c>
    </row>
    <row r="94" spans="1:9" x14ac:dyDescent="0.2">
      <c r="A94" s="2" t="s">
        <v>104</v>
      </c>
      <c r="B94" s="6">
        <v>1</v>
      </c>
      <c r="C94" s="6">
        <v>0</v>
      </c>
      <c r="D94" s="6">
        <v>1</v>
      </c>
      <c r="E94" s="6">
        <v>2</v>
      </c>
      <c r="F94" s="6">
        <v>0</v>
      </c>
      <c r="G94" s="6">
        <v>0</v>
      </c>
      <c r="H94" s="6">
        <v>2</v>
      </c>
      <c r="I94" s="7" t="s">
        <v>12</v>
      </c>
    </row>
    <row r="95" spans="1:9" x14ac:dyDescent="0.2">
      <c r="A95" s="2" t="s">
        <v>109</v>
      </c>
      <c r="B95" s="6">
        <v>0</v>
      </c>
      <c r="C95" s="6">
        <v>2</v>
      </c>
      <c r="D95" s="6">
        <v>0</v>
      </c>
      <c r="E95" s="6">
        <v>0</v>
      </c>
      <c r="F95" s="6">
        <v>0</v>
      </c>
      <c r="G95" s="6">
        <v>0</v>
      </c>
      <c r="H95" s="6">
        <v>2</v>
      </c>
      <c r="I95" s="7" t="s">
        <v>12</v>
      </c>
    </row>
    <row r="96" spans="1:9" x14ac:dyDescent="0.2">
      <c r="A96" s="2" t="s">
        <v>115</v>
      </c>
      <c r="B96" s="6">
        <v>2</v>
      </c>
      <c r="C96" s="6">
        <v>0</v>
      </c>
      <c r="D96" s="6">
        <v>0</v>
      </c>
      <c r="E96" s="6">
        <v>2</v>
      </c>
      <c r="F96" s="6">
        <v>0</v>
      </c>
      <c r="G96" s="6">
        <v>0</v>
      </c>
      <c r="H96" s="6">
        <v>2</v>
      </c>
      <c r="I96" s="7" t="s">
        <v>12</v>
      </c>
    </row>
    <row r="97" spans="1:9" x14ac:dyDescent="0.2">
      <c r="A97" s="2" t="s">
        <v>123</v>
      </c>
      <c r="B97" s="6">
        <v>2</v>
      </c>
      <c r="C97" s="6">
        <v>0</v>
      </c>
      <c r="D97" s="6">
        <v>0</v>
      </c>
      <c r="E97" s="6">
        <v>2</v>
      </c>
      <c r="F97" s="6">
        <v>0</v>
      </c>
      <c r="G97" s="6">
        <v>0</v>
      </c>
      <c r="H97" s="6">
        <v>2</v>
      </c>
      <c r="I97" s="7" t="s">
        <v>12</v>
      </c>
    </row>
    <row r="98" spans="1:9" x14ac:dyDescent="0.2">
      <c r="A98" s="2" t="s">
        <v>14</v>
      </c>
      <c r="B98" s="6">
        <v>0</v>
      </c>
      <c r="C98" s="6">
        <v>0</v>
      </c>
      <c r="D98" s="6">
        <v>0</v>
      </c>
      <c r="E98" s="6">
        <v>0</v>
      </c>
      <c r="F98" s="6">
        <v>1</v>
      </c>
      <c r="G98" s="6">
        <v>0</v>
      </c>
      <c r="H98" s="6">
        <v>1</v>
      </c>
      <c r="I98" s="7" t="s">
        <v>12</v>
      </c>
    </row>
    <row r="99" spans="1:9" x14ac:dyDescent="0.2">
      <c r="A99" s="2" t="s">
        <v>15</v>
      </c>
      <c r="B99" s="6">
        <v>0</v>
      </c>
      <c r="C99" s="6">
        <v>0</v>
      </c>
      <c r="D99" s="6">
        <v>0</v>
      </c>
      <c r="E99" s="6">
        <v>0</v>
      </c>
      <c r="F99" s="6">
        <v>1</v>
      </c>
      <c r="G99" s="6">
        <v>0</v>
      </c>
      <c r="H99" s="6">
        <v>1</v>
      </c>
      <c r="I99" s="7" t="s">
        <v>12</v>
      </c>
    </row>
    <row r="100" spans="1:9" x14ac:dyDescent="0.2">
      <c r="A100" s="2" t="s">
        <v>16</v>
      </c>
      <c r="B100" s="6">
        <v>0</v>
      </c>
      <c r="C100" s="6">
        <v>1</v>
      </c>
      <c r="D100" s="6">
        <v>0</v>
      </c>
      <c r="E100" s="6">
        <v>0</v>
      </c>
      <c r="F100" s="6">
        <v>0</v>
      </c>
      <c r="G100" s="6">
        <v>0</v>
      </c>
      <c r="H100" s="6">
        <v>1</v>
      </c>
      <c r="I100" s="7" t="s">
        <v>12</v>
      </c>
    </row>
    <row r="101" spans="1:9" x14ac:dyDescent="0.2">
      <c r="A101" s="2" t="s">
        <v>17</v>
      </c>
      <c r="B101" s="6">
        <v>0</v>
      </c>
      <c r="C101" s="6">
        <v>0</v>
      </c>
      <c r="D101" s="6">
        <v>0</v>
      </c>
      <c r="E101" s="6">
        <v>0</v>
      </c>
      <c r="F101" s="6">
        <v>1</v>
      </c>
      <c r="G101" s="6">
        <v>0</v>
      </c>
      <c r="H101" s="6">
        <v>1</v>
      </c>
      <c r="I101" s="7" t="s">
        <v>12</v>
      </c>
    </row>
    <row r="102" spans="1:9" x14ac:dyDescent="0.2">
      <c r="A102" s="2" t="s">
        <v>18</v>
      </c>
      <c r="B102" s="6">
        <v>0</v>
      </c>
      <c r="C102" s="6">
        <v>0</v>
      </c>
      <c r="D102" s="6">
        <v>0</v>
      </c>
      <c r="E102" s="6">
        <v>0</v>
      </c>
      <c r="F102" s="6">
        <v>1</v>
      </c>
      <c r="G102" s="6">
        <v>0</v>
      </c>
      <c r="H102" s="6">
        <v>1</v>
      </c>
      <c r="I102" s="7" t="s">
        <v>12</v>
      </c>
    </row>
    <row r="103" spans="1:9" x14ac:dyDescent="0.2">
      <c r="A103" s="2" t="s">
        <v>20</v>
      </c>
      <c r="B103" s="6">
        <v>0</v>
      </c>
      <c r="C103" s="6">
        <v>0</v>
      </c>
      <c r="D103" s="6">
        <v>0</v>
      </c>
      <c r="E103" s="6">
        <v>0</v>
      </c>
      <c r="F103" s="6">
        <v>1</v>
      </c>
      <c r="G103" s="6">
        <v>0</v>
      </c>
      <c r="H103" s="6">
        <v>1</v>
      </c>
      <c r="I103" s="7" t="s">
        <v>12</v>
      </c>
    </row>
    <row r="104" spans="1:9" x14ac:dyDescent="0.2">
      <c r="A104" s="2" t="s">
        <v>51</v>
      </c>
      <c r="B104" s="6">
        <v>0</v>
      </c>
      <c r="C104" s="6">
        <v>1</v>
      </c>
      <c r="D104" s="6">
        <v>0</v>
      </c>
      <c r="E104" s="6">
        <v>0</v>
      </c>
      <c r="F104" s="6">
        <v>0</v>
      </c>
      <c r="G104" s="6">
        <v>0</v>
      </c>
      <c r="H104" s="6">
        <v>1</v>
      </c>
      <c r="I104" s="7" t="s">
        <v>12</v>
      </c>
    </row>
    <row r="105" spans="1:9" x14ac:dyDescent="0.2">
      <c r="A105" s="2" t="s">
        <v>60</v>
      </c>
      <c r="B105" s="6">
        <v>0</v>
      </c>
      <c r="C105" s="6">
        <v>1</v>
      </c>
      <c r="D105" s="6">
        <v>0</v>
      </c>
      <c r="E105" s="6">
        <v>0</v>
      </c>
      <c r="F105" s="6">
        <v>0</v>
      </c>
      <c r="G105" s="6">
        <v>0</v>
      </c>
      <c r="H105" s="6">
        <v>1</v>
      </c>
      <c r="I105" s="7" t="s">
        <v>12</v>
      </c>
    </row>
    <row r="106" spans="1:9" x14ac:dyDescent="0.2">
      <c r="A106" s="2" t="s">
        <v>64</v>
      </c>
      <c r="B106" s="6">
        <v>1</v>
      </c>
      <c r="C106" s="6">
        <v>0</v>
      </c>
      <c r="D106" s="6">
        <v>0</v>
      </c>
      <c r="E106" s="6">
        <v>1</v>
      </c>
      <c r="F106" s="6">
        <v>0</v>
      </c>
      <c r="G106" s="6">
        <v>0</v>
      </c>
      <c r="H106" s="6">
        <v>1</v>
      </c>
      <c r="I106" s="7" t="s">
        <v>12</v>
      </c>
    </row>
    <row r="107" spans="1:9" x14ac:dyDescent="0.2">
      <c r="A107" s="2" t="s">
        <v>66</v>
      </c>
      <c r="B107" s="6">
        <v>1</v>
      </c>
      <c r="C107" s="6">
        <v>0</v>
      </c>
      <c r="D107" s="6">
        <v>0</v>
      </c>
      <c r="E107" s="6">
        <v>1</v>
      </c>
      <c r="F107" s="6">
        <v>0</v>
      </c>
      <c r="G107" s="6">
        <v>0</v>
      </c>
      <c r="H107" s="6">
        <v>1</v>
      </c>
      <c r="I107" s="7" t="s">
        <v>12</v>
      </c>
    </row>
    <row r="108" spans="1:9" x14ac:dyDescent="0.2">
      <c r="A108" s="2" t="s">
        <v>107</v>
      </c>
      <c r="B108" s="6">
        <v>1</v>
      </c>
      <c r="C108" s="6">
        <v>0</v>
      </c>
      <c r="D108" s="6">
        <v>0</v>
      </c>
      <c r="E108" s="6">
        <v>1</v>
      </c>
      <c r="F108" s="6">
        <v>0</v>
      </c>
      <c r="G108" s="6">
        <v>0</v>
      </c>
      <c r="H108" s="6">
        <v>1</v>
      </c>
      <c r="I108" s="7" t="s">
        <v>12</v>
      </c>
    </row>
    <row r="109" spans="1:9" x14ac:dyDescent="0.2">
      <c r="A109" s="2" t="s">
        <v>108</v>
      </c>
      <c r="B109" s="6">
        <v>0</v>
      </c>
      <c r="C109" s="6">
        <v>1</v>
      </c>
      <c r="D109" s="6">
        <v>0</v>
      </c>
      <c r="E109" s="6">
        <v>0</v>
      </c>
      <c r="F109" s="6">
        <v>0</v>
      </c>
      <c r="G109" s="6">
        <v>0</v>
      </c>
      <c r="H109" s="6">
        <v>1</v>
      </c>
      <c r="I109" s="7" t="s">
        <v>12</v>
      </c>
    </row>
    <row r="110" spans="1:9" x14ac:dyDescent="0.2">
      <c r="A110" s="2" t="s">
        <v>110</v>
      </c>
      <c r="B110" s="6">
        <v>0</v>
      </c>
      <c r="C110" s="6">
        <v>0</v>
      </c>
      <c r="D110" s="6">
        <v>0</v>
      </c>
      <c r="E110" s="6">
        <v>0</v>
      </c>
      <c r="F110" s="6">
        <v>1</v>
      </c>
      <c r="G110" s="6">
        <v>0</v>
      </c>
      <c r="H110" s="6">
        <v>1</v>
      </c>
      <c r="I110" s="7" t="s">
        <v>12</v>
      </c>
    </row>
    <row r="111" spans="1:9" x14ac:dyDescent="0.2">
      <c r="A111" s="2" t="s">
        <v>113</v>
      </c>
      <c r="B111" s="6">
        <v>1</v>
      </c>
      <c r="C111" s="6">
        <v>0</v>
      </c>
      <c r="D111" s="6">
        <v>0</v>
      </c>
      <c r="E111" s="6">
        <v>1</v>
      </c>
      <c r="F111" s="6">
        <v>0</v>
      </c>
      <c r="G111" s="6">
        <v>0</v>
      </c>
      <c r="H111" s="6">
        <v>1</v>
      </c>
      <c r="I111" s="7" t="s">
        <v>12</v>
      </c>
    </row>
    <row r="112" spans="1:9" x14ac:dyDescent="0.2">
      <c r="A112" s="2" t="s">
        <v>128</v>
      </c>
      <c r="B112" s="6">
        <v>0</v>
      </c>
      <c r="C112" s="6">
        <v>1</v>
      </c>
      <c r="D112" s="6">
        <v>0</v>
      </c>
      <c r="E112" s="6">
        <v>0</v>
      </c>
      <c r="F112" s="6">
        <v>0</v>
      </c>
      <c r="G112" s="6">
        <v>0</v>
      </c>
      <c r="H112" s="6">
        <v>1</v>
      </c>
      <c r="I112" s="7" t="s">
        <v>12</v>
      </c>
    </row>
    <row r="113" spans="1:9" x14ac:dyDescent="0.2">
      <c r="A113" s="2" t="s">
        <v>135</v>
      </c>
      <c r="B113" s="6">
        <v>1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1</v>
      </c>
      <c r="I113" s="7" t="s">
        <v>12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3587C0-B29E-491B-B55E-DE53CFA6411C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3AF3FEF5-7CE8-4DF2-A8A6-DB2D43997B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15BC5C-49EC-48A4-B5D9-821774D4C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2023-01-26T14:36:57Z</cp:lastPrinted>
  <dcterms:created xsi:type="dcterms:W3CDTF">2023-01-13T15:44:46Z</dcterms:created>
  <dcterms:modified xsi:type="dcterms:W3CDTF">2023-01-26T14:37:00Z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0x010100511C4CF65525C740830796F6B3EBF98F</vt:lpwstr>
  </property>
</Properties>
</file>