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62" documentId="8_{97441B40-8437-472B-8A40-6CF9B510530E}" xr6:coauthVersionLast="47" xr6:coauthVersionMax="47" xr10:uidLastSave="{FDF123C0-F40F-4E60-84E1-437030845A25}"/>
  <bookViews>
    <workbookView xWindow="-28920" yWindow="-2940" windowWidth="29040" windowHeight="1584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I25" i="1"/>
  <c r="I23" i="1"/>
  <c r="I21" i="1"/>
  <c r="I17" i="1"/>
  <c r="I15" i="1"/>
  <c r="G47" i="1"/>
  <c r="G42" i="1"/>
  <c r="G22" i="1"/>
  <c r="G24" i="1" s="1"/>
  <c r="G17" i="1"/>
  <c r="G16" i="1"/>
  <c r="G11" i="1"/>
  <c r="G10" i="1"/>
  <c r="H6" i="1"/>
  <c r="H4" i="1"/>
  <c r="H3" i="1"/>
  <c r="I27" i="1"/>
  <c r="G18" i="1" l="1"/>
  <c r="G12" i="1"/>
  <c r="H8" i="1"/>
  <c r="G34" i="1" l="1"/>
</calcChain>
</file>

<file path=xl/sharedStrings.xml><?xml version="1.0" encoding="utf-8"?>
<sst xmlns="http://schemas.openxmlformats.org/spreadsheetml/2006/main" count="164" uniqueCount="91">
  <si>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</si>
  <si>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</si>
  <si>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</si>
  <si>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</si>
  <si>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</si>
  <si>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</si>
  <si>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</si>
  <si>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</si>
  <si>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</si>
  <si>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</si>
  <si>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</si>
  <si>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0.1%</t>
  </si>
  <si>
    <t>Cc-Beaver, twnshp of</t>
  </si>
  <si>
    <t>0.0%</t>
  </si>
  <si>
    <t>Cc-Butler, twnshp of</t>
  </si>
  <si>
    <t>0.3%</t>
  </si>
  <si>
    <t>Cc-Colby, twnshp of</t>
  </si>
  <si>
    <t>Ccl-Colby, city of</t>
  </si>
  <si>
    <t>Ccl-Dorchester, village of</t>
  </si>
  <si>
    <t>Cc-Hixon, twnshp of</t>
  </si>
  <si>
    <t>Fcl-Crandon, city of</t>
  </si>
  <si>
    <t>Fc-Nashville, twnshp of</t>
  </si>
  <si>
    <t>Lcl-Antigo, city of</t>
  </si>
  <si>
    <t>Mcl-Bern, twnshp of</t>
  </si>
  <si>
    <t>9.0%</t>
  </si>
  <si>
    <t>Mcl-Hamburg, twnshp of</t>
  </si>
  <si>
    <t>Mcl-Holton, twnshp of</t>
  </si>
  <si>
    <t>Mcl-Marathon City, village of</t>
  </si>
  <si>
    <t>Ocl-Rhinelander, city of</t>
  </si>
  <si>
    <t>Ocl-Three Lakes, twnshp of</t>
  </si>
  <si>
    <t>Tcl-Medford, city of</t>
  </si>
  <si>
    <t>19.3%</t>
  </si>
  <si>
    <t>Tc-Browning, twnshp of</t>
  </si>
  <si>
    <t>Tc-Chelsea, twnshp of</t>
  </si>
  <si>
    <t>0.4%</t>
  </si>
  <si>
    <t>Tc-Deer Creek, twnshp of</t>
  </si>
  <si>
    <t>4.8%</t>
  </si>
  <si>
    <t>Tc-Goodrich, twnshp of</t>
  </si>
  <si>
    <t>0.2%</t>
  </si>
  <si>
    <t>Tc-Greenwood, twnshp of</t>
  </si>
  <si>
    <t>Tc-Hammel, twnshp of</t>
  </si>
  <si>
    <t>Tc-Holway, twnshp of</t>
  </si>
  <si>
    <t>Tc-Little Black, twnshp of</t>
  </si>
  <si>
    <t>3.9%</t>
  </si>
  <si>
    <t>Tc-Medford, twnshp of</t>
  </si>
  <si>
    <t>1.6%</t>
  </si>
  <si>
    <t>Tc-Molitor, twnshp of</t>
  </si>
  <si>
    <t>0.5%</t>
  </si>
  <si>
    <t>Tcl-Westboro, twnshp of</t>
  </si>
  <si>
    <t>Tcl-Gilman, village of</t>
  </si>
  <si>
    <t>Tcl-Stetsonville, village of</t>
  </si>
  <si>
    <t>58.5%</t>
  </si>
  <si>
    <t>Interlibrary Loan</t>
  </si>
  <si>
    <t>Chcl-Eau Claire, city of</t>
  </si>
  <si>
    <t>Prcl-Phillips, city of</t>
  </si>
  <si>
    <t>Total</t>
  </si>
  <si>
    <t>100.0%</t>
  </si>
  <si>
    <t xml:space="preserve">Total Circ </t>
  </si>
  <si>
    <t>Nonresident Circulations</t>
  </si>
  <si>
    <t>Circ to Local Libraried Patrons (enter as negative value)</t>
  </si>
  <si>
    <t>In 2022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</si>
  <si>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</si>
  <si>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</si>
  <si>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</si>
  <si>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</si>
  <si>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</si>
  <si>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</si>
  <si>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</si>
  <si>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</si>
  <si>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 xml:space="preserve">Clark </t>
  </si>
  <si>
    <t>Forest</t>
  </si>
  <si>
    <t xml:space="preserve">Lincoln </t>
  </si>
  <si>
    <t>Adjacent Nonsystem County</t>
  </si>
  <si>
    <t>Langlade</t>
  </si>
  <si>
    <t>Marathon</t>
  </si>
  <si>
    <t>Oneida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</si>
  <si>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</si>
  <si>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</si>
  <si>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</si>
  <si>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</si>
  <si>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</si>
  <si>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</si>
  <si>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Clark</t>
  </si>
  <si>
    <t>Lincoln</t>
  </si>
  <si>
    <t xml:space="preserve">Marathon </t>
  </si>
  <si>
    <t>Price</t>
  </si>
  <si>
    <t>Rusk</t>
  </si>
  <si>
    <t xml:space="preserve">All W/O minus Taylor, Forest, Langlade, Oneida. </t>
  </si>
  <si>
    <t xml:space="preserve"> - - </t>
  </si>
  <si>
    <t xml:space="preserve"> - -</t>
  </si>
  <si>
    <t xml:space="preserve">STETSONVILLE 
JEAN M THOMSEN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</si>
</sst>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__"/>
    <numFmt numFmtId="165" formatCode="0.0000"/>
    <numFmt numFmtId="166" formatCode="#,##0__"/>
    <numFmt numFmtId="167" formatCode="0.00_);[Red]\(0.00\)"/>
  </numFmts>
  <fonts count="12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15"/>
      <name val="Arial"/>
      <family val="2"/>
    </font>
    <font>
      <b/>
      <sz val="11"/>
      <color indexed="15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166" fontId="8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9" fillId="4" borderId="0" xfId="1" applyNumberFormat="1" applyFont="1" applyFill="1"/>
    <xf numFmtId="0" fontId="3" fillId="0" borderId="0" xfId="1"/>
    <xf numFmtId="0" fontId="9" fillId="0" borderId="0" xfId="1" applyFont="1" applyAlignment="1">
      <alignment horizontal="left"/>
    </xf>
    <xf numFmtId="167" fontId="1" fillId="0" borderId="0" xfId="1" applyNumberFormat="1" applyFont="1"/>
    <xf numFmtId="0" fontId="10" fillId="0" borderId="0" xfId="1" applyFont="1" applyAlignment="1">
      <alignment horizontal="left"/>
    </xf>
    <xf numFmtId="0" fontId="9" fillId="5" borderId="0" xfId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9" fillId="6" borderId="0" xfId="1" applyFont="1" applyFill="1" applyAlignment="1">
      <alignment horizontal="left"/>
    </xf>
    <xf numFmtId="0" fontId="9" fillId="7" borderId="0" xfId="1" applyFont="1" applyFill="1" applyAlignment="1">
      <alignment horizontal="left"/>
    </xf>
    <xf numFmtId="3" fontId="1" fillId="0" borderId="2" xfId="1" applyNumberFormat="1" applyFont="1" applyBorder="1"/>
    <xf numFmtId="38" fontId="9" fillId="6" borderId="0" xfId="1" applyNumberFormat="1" applyFont="1" applyFill="1"/>
    <xf numFmtId="166" fontId="1" fillId="0" borderId="0" xfId="1" applyNumberFormat="1" applyFont="1" applyAlignment="1">
      <alignment horizontal="left"/>
    </xf>
    <xf numFmtId="0" fontId="9" fillId="0" borderId="0" xfId="1" applyFont="1"/>
    <xf numFmtId="0" fontId="9" fillId="0" borderId="2" xfId="1" applyFont="1" applyBorder="1" applyAlignment="1">
      <alignment horizontal="left"/>
    </xf>
    <xf numFmtId="0" fontId="1" fillId="5" borderId="0" xfId="0" applyFont="1" applyFill="1" applyAlignment="1">
      <alignment horizontal="left"/>
    </xf>
    <xf numFmtId="166" fontId="1" fillId="5" borderId="0" xfId="0" applyNumberFormat="1" applyFont="1" applyFill="1"/>
    <xf numFmtId="0" fontId="1" fillId="6" borderId="0" xfId="0" applyFont="1" applyFill="1" applyAlignment="1">
      <alignment horizontal="left"/>
    </xf>
    <xf numFmtId="166" fontId="1" fillId="6" borderId="0" xfId="0" applyNumberFormat="1" applyFont="1" applyFill="1"/>
    <xf numFmtId="0" fontId="1" fillId="7" borderId="0" xfId="0" applyFont="1" applyFill="1" applyAlignment="1">
      <alignment horizontal="left"/>
    </xf>
    <xf numFmtId="166" fontId="1" fillId="7" borderId="0" xfId="0" applyNumberFormat="1" applyFont="1" applyFill="1"/>
    <xf numFmtId="0" fontId="11" fillId="5" borderId="0" xfId="0" applyFont="1" applyFill="1" applyAlignment="1">
      <alignment horizontal="left"/>
    </xf>
    <xf numFmtId="166" fontId="11" fillId="5" borderId="0" xfId="0" applyNumberFormat="1" applyFont="1" applyFill="1"/>
    <xf numFmtId="0" fontId="11" fillId="6" borderId="0" xfId="0" applyFont="1" applyFill="1" applyAlignment="1">
      <alignment horizontal="left"/>
    </xf>
    <xf numFmtId="166" fontId="11" fillId="6" borderId="0" xfId="0" applyNumberFormat="1" applyFont="1" applyFill="1"/>
    <xf numFmtId="166" fontId="1" fillId="0" borderId="0" xfId="1" applyNumberFormat="1" applyFont="1"/>
    <xf numFmtId="0" fontId="3" fillId="0" borderId="0" xfId="1" applyAlignment="1">
      <alignment horizontal="right" wrapText="1"/>
    </xf>
    <xf numFmtId="0" fontId="8" fillId="0" borderId="0" xfId="1" applyFont="1" applyAlignment="1">
      <alignment horizontal="right" vertical="center"/>
    </xf>
    <xf numFmtId="0" fontId="3" fillId="0" borderId="0" xfId="1" applyAlignment="1">
      <alignment horizontal="right"/>
    </xf>
    <xf numFmtId="166" fontId="9" fillId="0" borderId="0" xfId="1" applyNumberFormat="1" applyFont="1" applyAlignment="1">
      <alignment horizontal="right"/>
    </xf>
    <xf numFmtId="166" fontId="10" fillId="0" borderId="0" xfId="1" applyNumberFormat="1" applyFont="1" applyAlignment="1">
      <alignment horizontal="right"/>
    </xf>
    <xf numFmtId="166" fontId="9" fillId="5" borderId="0" xfId="1" applyNumberFormat="1" applyFont="1" applyFill="1" applyAlignment="1">
      <alignment horizontal="right"/>
    </xf>
    <xf numFmtId="166" fontId="9" fillId="6" borderId="0" xfId="1" applyNumberFormat="1" applyFont="1" applyFill="1" applyAlignment="1">
      <alignment horizontal="right"/>
    </xf>
    <xf numFmtId="166" fontId="9" fillId="7" borderId="0" xfId="1" applyNumberFormat="1" applyFont="1" applyFill="1" applyAlignment="1">
      <alignment horizontal="right"/>
    </xf>
    <xf numFmtId="0" fontId="1" fillId="0" borderId="2" xfId="1" applyFont="1" applyBorder="1" applyAlignment="1">
      <alignment horizontal="right"/>
    </xf>
    <xf numFmtId="166" fontId="9" fillId="4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0" borderId="0" xfId="1" applyFont="1" applyAlignment="1">
      <alignment horizontal="right"/>
    </xf>
    <xf numFmtId="0" fontId="9" fillId="0" borderId="2" xfId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6" fontId="10" fillId="7" borderId="0" xfId="1" applyNumberFormat="1" applyFont="1" applyFill="1" applyAlignment="1">
      <alignment horizontal="right" indent="1"/>
    </xf>
    <xf numFmtId="166" fontId="10" fillId="6" borderId="0" xfId="1" applyNumberFormat="1" applyFont="1" applyFill="1" applyAlignment="1">
      <alignment horizontal="right" indent="1"/>
    </xf>
    <xf numFmtId="166" fontId="10" fillId="7" borderId="2" xfId="1" applyNumberFormat="1" applyFont="1" applyFill="1" applyBorder="1" applyAlignment="1">
      <alignment horizontal="right" indent="1"/>
    </xf>
    <xf numFmtId="166" fontId="3" fillId="0" borderId="0" xfId="1" applyNumberFormat="1"/>
    <xf numFmtId="0" fontId="9" fillId="8" borderId="0" xfId="1" applyFont="1" applyFill="1" applyAlignment="1">
      <alignment horizontal="left" vertical="center"/>
    </xf>
    <xf numFmtId="0" fontId="8" fillId="8" borderId="0" xfId="1" applyFont="1" applyFill="1" applyAlignment="1">
      <alignment horizontal="left" vertical="center"/>
    </xf>
    <xf numFmtId="0" fontId="9" fillId="9" borderId="0" xfId="1" applyFont="1" applyFill="1" applyAlignment="1">
      <alignment horizontal="left" vertical="center"/>
    </xf>
    <xf numFmtId="0" fontId="8" fillId="9" borderId="0" xfId="1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9" fillId="5" borderId="0" xfId="1" applyFont="1" applyFill="1" applyAlignment="1">
      <alignment horizontal="left" vertical="center"/>
    </xf>
    <xf numFmtId="0" fontId="8" fillId="5" borderId="0" xfId="1" applyFont="1" applyFill="1" applyAlignment="1">
      <alignment horizontal="left" vertical="center"/>
    </xf>
    <xf numFmtId="0" fontId="9" fillId="6" borderId="0" xfId="1" applyFont="1" applyFill="1" applyAlignment="1">
      <alignment horizontal="left" vertical="center"/>
    </xf>
    <xf numFmtId="0" fontId="8" fillId="6" borderId="0" xfId="1" applyFont="1" applyFill="1" applyAlignment="1">
      <alignment horizontal="left" vertical="center"/>
    </xf>
    <xf numFmtId="0" fontId="9" fillId="7" borderId="0" xfId="1" applyFont="1" applyFill="1" applyAlignment="1">
      <alignment horizontal="left" vertical="center"/>
    </xf>
    <xf numFmtId="0" fontId="8" fillId="7" borderId="0" xfId="1" applyFont="1" applyFill="1" applyAlignment="1">
      <alignment horizontal="left" vertical="center"/>
    </xf>
  </cellXfs>
  <cellStyles count="2">
    <cellStyle name="Normal" xfId="0" builtinId="0"/>
    <cellStyle name="Normal 2" xfId="1" xr:uid="{E614D1DA-E17D-4E02-8990-A6B183B978D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27052722558339"/>
          <c:y val="0.17493297587131368"/>
          <c:w val="0.63699222126188415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3"/>
                <c:pt idx="0">
                  <c:v>Tcl-Stetsonville, village of</c:v>
                </c:pt>
                <c:pt idx="1">
                  <c:v>Tcl-Medford, city of</c:v>
                </c:pt>
                <c:pt idx="2">
                  <c:v>Mcl-Bern, twnshp of</c:v>
                </c:pt>
                <c:pt idx="3">
                  <c:v>Tc-Deer Creek, twnshp of</c:v>
                </c:pt>
                <c:pt idx="4">
                  <c:v>Tc-Little Black, twnshp of</c:v>
                </c:pt>
                <c:pt idx="5">
                  <c:v>Tc-Medford, twnshp of</c:v>
                </c:pt>
                <c:pt idx="6">
                  <c:v>Tc-Molitor, twnshp of</c:v>
                </c:pt>
                <c:pt idx="7">
                  <c:v>Tc-Chelsea, twnshp of</c:v>
                </c:pt>
                <c:pt idx="8">
                  <c:v>Cc-Butler, twnshp of</c:v>
                </c:pt>
                <c:pt idx="9">
                  <c:v>Tc-Greenwood, twnshp of</c:v>
                </c:pt>
                <c:pt idx="10">
                  <c:v>Interlibrary Loan</c:v>
                </c:pt>
                <c:pt idx="11">
                  <c:v>Tc-Holway, twnshp of</c:v>
                </c:pt>
                <c:pt idx="12">
                  <c:v>Tc-Goodrich, twnshp of</c:v>
                </c:pt>
                <c:pt idx="13">
                  <c:v>Mcl-Holton, twnshp of</c:v>
                </c:pt>
                <c:pt idx="14">
                  <c:v>Ccl-Abbotsford, city of</c:v>
                </c:pt>
                <c:pt idx="15">
                  <c:v>Tc-Hammel, twnshp of</c:v>
                </c:pt>
                <c:pt idx="16">
                  <c:v>Ccl-Dorchester, village of</c:v>
                </c:pt>
                <c:pt idx="17">
                  <c:v>Fcl-Crandon, city of</c:v>
                </c:pt>
                <c:pt idx="18">
                  <c:v>Mcl-Hamburg, twnshp of</c:v>
                </c:pt>
                <c:pt idx="19">
                  <c:v>Cc-Beaver, twnshp of</c:v>
                </c:pt>
                <c:pt idx="20">
                  <c:v>Ocl-Three Lakes, twnshp of</c:v>
                </c:pt>
                <c:pt idx="21">
                  <c:v>Mcl-Marathon City, village of</c:v>
                </c:pt>
                <c:pt idx="22">
                  <c:v>Tcl-Westboro, twnshp of</c:v>
                </c:pt>
                <c:pt idx="23">
                  <c:v>Ccl-Colby, city of</c:v>
                </c:pt>
                <c:pt idx="24">
                  <c:v>Cc-Colby, twnshp of</c:v>
                </c:pt>
                <c:pt idx="25">
                  <c:v>Ocl-Rhinelander, city of</c:v>
                </c:pt>
                <c:pt idx="26">
                  <c:v>Tc-Browning, twnshp of</c:v>
                </c:pt>
                <c:pt idx="27">
                  <c:v>Tcl-Gilman, village of</c:v>
                </c:pt>
                <c:pt idx="28">
                  <c:v>Chcl-Eau Claire, city of</c:v>
                </c:pt>
                <c:pt idx="29">
                  <c:v>Prcl-Phillips, city of</c:v>
                </c:pt>
                <c:pt idx="30">
                  <c:v>Cc-Hixon, twnshp of</c:v>
                </c:pt>
                <c:pt idx="31">
                  <c:v>Fc-Nashville, twnshp of</c:v>
                </c:pt>
                <c:pt idx="32">
                  <c:v>Lcl-Antigo, city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33"/>
                <c:pt idx="0">
                  <c:v>5919</c:v>
                </c:pt>
                <c:pt idx="1">
                  <c:v>1840</c:v>
                </c:pt>
                <c:pt idx="2">
                  <c:v>821</c:v>
                </c:pt>
                <c:pt idx="3">
                  <c:v>440</c:v>
                </c:pt>
                <c:pt idx="4">
                  <c:v>313</c:v>
                </c:pt>
                <c:pt idx="5">
                  <c:v>202</c:v>
                </c:pt>
                <c:pt idx="6">
                  <c:v>60</c:v>
                </c:pt>
                <c:pt idx="7">
                  <c:v>32</c:v>
                </c:pt>
                <c:pt idx="8">
                  <c:v>32</c:v>
                </c:pt>
                <c:pt idx="9">
                  <c:v>28</c:v>
                </c:pt>
                <c:pt idx="10">
                  <c:v>19</c:v>
                </c:pt>
                <c:pt idx="11">
                  <c:v>16</c:v>
                </c:pt>
                <c:pt idx="12">
                  <c:v>24</c:v>
                </c:pt>
                <c:pt idx="13">
                  <c:v>0</c:v>
                </c:pt>
                <c:pt idx="14">
                  <c:v>12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9-4DAD-ADA3-30A6B3C4B2A9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3"/>
                <c:pt idx="0">
                  <c:v>Tcl-Stetsonville, village of</c:v>
                </c:pt>
                <c:pt idx="1">
                  <c:v>Tcl-Medford, city of</c:v>
                </c:pt>
                <c:pt idx="2">
                  <c:v>Mcl-Bern, twnshp of</c:v>
                </c:pt>
                <c:pt idx="3">
                  <c:v>Tc-Deer Creek, twnshp of</c:v>
                </c:pt>
                <c:pt idx="4">
                  <c:v>Tc-Little Black, twnshp of</c:v>
                </c:pt>
                <c:pt idx="5">
                  <c:v>Tc-Medford, twnshp of</c:v>
                </c:pt>
                <c:pt idx="6">
                  <c:v>Tc-Molitor, twnshp of</c:v>
                </c:pt>
                <c:pt idx="7">
                  <c:v>Tc-Chelsea, twnshp of</c:v>
                </c:pt>
                <c:pt idx="8">
                  <c:v>Cc-Butler, twnshp of</c:v>
                </c:pt>
                <c:pt idx="9">
                  <c:v>Tc-Greenwood, twnshp of</c:v>
                </c:pt>
                <c:pt idx="10">
                  <c:v>Interlibrary Loan</c:v>
                </c:pt>
                <c:pt idx="11">
                  <c:v>Tc-Holway, twnshp of</c:v>
                </c:pt>
                <c:pt idx="12">
                  <c:v>Tc-Goodrich, twnshp of</c:v>
                </c:pt>
                <c:pt idx="13">
                  <c:v>Mcl-Holton, twnshp of</c:v>
                </c:pt>
                <c:pt idx="14">
                  <c:v>Ccl-Abbotsford, city of</c:v>
                </c:pt>
                <c:pt idx="15">
                  <c:v>Tc-Hammel, twnshp of</c:v>
                </c:pt>
                <c:pt idx="16">
                  <c:v>Ccl-Dorchester, village of</c:v>
                </c:pt>
                <c:pt idx="17">
                  <c:v>Fcl-Crandon, city of</c:v>
                </c:pt>
                <c:pt idx="18">
                  <c:v>Mcl-Hamburg, twnshp of</c:v>
                </c:pt>
                <c:pt idx="19">
                  <c:v>Cc-Beaver, twnshp of</c:v>
                </c:pt>
                <c:pt idx="20">
                  <c:v>Ocl-Three Lakes, twnshp of</c:v>
                </c:pt>
                <c:pt idx="21">
                  <c:v>Mcl-Marathon City, village of</c:v>
                </c:pt>
                <c:pt idx="22">
                  <c:v>Tcl-Westboro, twnshp of</c:v>
                </c:pt>
                <c:pt idx="23">
                  <c:v>Ccl-Colby, city of</c:v>
                </c:pt>
                <c:pt idx="24">
                  <c:v>Cc-Colby, twnshp of</c:v>
                </c:pt>
                <c:pt idx="25">
                  <c:v>Ocl-Rhinelander, city of</c:v>
                </c:pt>
                <c:pt idx="26">
                  <c:v>Tc-Browning, twnshp of</c:v>
                </c:pt>
                <c:pt idx="27">
                  <c:v>Tcl-Gilman, village of</c:v>
                </c:pt>
                <c:pt idx="28">
                  <c:v>Chcl-Eau Claire, city of</c:v>
                </c:pt>
                <c:pt idx="29">
                  <c:v>Prcl-Phillips, city of</c:v>
                </c:pt>
                <c:pt idx="30">
                  <c:v>Cc-Hixon, twnshp of</c:v>
                </c:pt>
                <c:pt idx="31">
                  <c:v>Fc-Nashville, twnshp of</c:v>
                </c:pt>
                <c:pt idx="32">
                  <c:v>Lcl-Antigo, city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33"/>
                <c:pt idx="0">
                  <c:v>5806</c:v>
                </c:pt>
                <c:pt idx="1">
                  <c:v>1574</c:v>
                </c:pt>
                <c:pt idx="2">
                  <c:v>830</c:v>
                </c:pt>
                <c:pt idx="3">
                  <c:v>520</c:v>
                </c:pt>
                <c:pt idx="4">
                  <c:v>282</c:v>
                </c:pt>
                <c:pt idx="5">
                  <c:v>114</c:v>
                </c:pt>
                <c:pt idx="6">
                  <c:v>54</c:v>
                </c:pt>
                <c:pt idx="7">
                  <c:v>28</c:v>
                </c:pt>
                <c:pt idx="8">
                  <c:v>28</c:v>
                </c:pt>
                <c:pt idx="9">
                  <c:v>27</c:v>
                </c:pt>
                <c:pt idx="10">
                  <c:v>22</c:v>
                </c:pt>
                <c:pt idx="11">
                  <c:v>32</c:v>
                </c:pt>
                <c:pt idx="12">
                  <c:v>4</c:v>
                </c:pt>
                <c:pt idx="13">
                  <c:v>22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B9-4DAD-ADA3-30A6B3C4B2A9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3"/>
                <c:pt idx="0">
                  <c:v>Tcl-Stetsonville, village of</c:v>
                </c:pt>
                <c:pt idx="1">
                  <c:v>Tcl-Medford, city of</c:v>
                </c:pt>
                <c:pt idx="2">
                  <c:v>Mcl-Bern, twnshp of</c:v>
                </c:pt>
                <c:pt idx="3">
                  <c:v>Tc-Deer Creek, twnshp of</c:v>
                </c:pt>
                <c:pt idx="4">
                  <c:v>Tc-Little Black, twnshp of</c:v>
                </c:pt>
                <c:pt idx="5">
                  <c:v>Tc-Medford, twnshp of</c:v>
                </c:pt>
                <c:pt idx="6">
                  <c:v>Tc-Molitor, twnshp of</c:v>
                </c:pt>
                <c:pt idx="7">
                  <c:v>Tc-Chelsea, twnshp of</c:v>
                </c:pt>
                <c:pt idx="8">
                  <c:v>Cc-Butler, twnshp of</c:v>
                </c:pt>
                <c:pt idx="9">
                  <c:v>Tc-Greenwood, twnshp of</c:v>
                </c:pt>
                <c:pt idx="10">
                  <c:v>Interlibrary Loan</c:v>
                </c:pt>
                <c:pt idx="11">
                  <c:v>Tc-Holway, twnshp of</c:v>
                </c:pt>
                <c:pt idx="12">
                  <c:v>Tc-Goodrich, twnshp of</c:v>
                </c:pt>
                <c:pt idx="13">
                  <c:v>Mcl-Holton, twnshp of</c:v>
                </c:pt>
                <c:pt idx="14">
                  <c:v>Ccl-Abbotsford, city of</c:v>
                </c:pt>
                <c:pt idx="15">
                  <c:v>Tc-Hammel, twnshp of</c:v>
                </c:pt>
                <c:pt idx="16">
                  <c:v>Ccl-Dorchester, village of</c:v>
                </c:pt>
                <c:pt idx="17">
                  <c:v>Fcl-Crandon, city of</c:v>
                </c:pt>
                <c:pt idx="18">
                  <c:v>Mcl-Hamburg, twnshp of</c:v>
                </c:pt>
                <c:pt idx="19">
                  <c:v>Cc-Beaver, twnshp of</c:v>
                </c:pt>
                <c:pt idx="20">
                  <c:v>Ocl-Three Lakes, twnshp of</c:v>
                </c:pt>
                <c:pt idx="21">
                  <c:v>Mcl-Marathon City, village of</c:v>
                </c:pt>
                <c:pt idx="22">
                  <c:v>Tcl-Westboro, twnshp of</c:v>
                </c:pt>
                <c:pt idx="23">
                  <c:v>Ccl-Colby, city of</c:v>
                </c:pt>
                <c:pt idx="24">
                  <c:v>Cc-Colby, twnshp of</c:v>
                </c:pt>
                <c:pt idx="25">
                  <c:v>Ocl-Rhinelander, city of</c:v>
                </c:pt>
                <c:pt idx="26">
                  <c:v>Tc-Browning, twnshp of</c:v>
                </c:pt>
                <c:pt idx="27">
                  <c:v>Tcl-Gilman, village of</c:v>
                </c:pt>
                <c:pt idx="28">
                  <c:v>Chcl-Eau Claire, city of</c:v>
                </c:pt>
                <c:pt idx="29">
                  <c:v>Prcl-Phillips, city of</c:v>
                </c:pt>
                <c:pt idx="30">
                  <c:v>Cc-Hixon, twnshp of</c:v>
                </c:pt>
                <c:pt idx="31">
                  <c:v>Fc-Nashville, twnshp of</c:v>
                </c:pt>
                <c:pt idx="32">
                  <c:v>Lcl-Antigo, city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33"/>
                <c:pt idx="0">
                  <c:v>1089</c:v>
                </c:pt>
                <c:pt idx="1">
                  <c:v>838</c:v>
                </c:pt>
                <c:pt idx="2">
                  <c:v>118</c:v>
                </c:pt>
                <c:pt idx="3">
                  <c:v>119</c:v>
                </c:pt>
                <c:pt idx="4">
                  <c:v>273</c:v>
                </c:pt>
                <c:pt idx="5">
                  <c:v>44</c:v>
                </c:pt>
                <c:pt idx="6">
                  <c:v>0</c:v>
                </c:pt>
                <c:pt idx="7">
                  <c:v>20</c:v>
                </c:pt>
                <c:pt idx="8">
                  <c:v>19</c:v>
                </c:pt>
                <c:pt idx="9">
                  <c:v>12</c:v>
                </c:pt>
                <c:pt idx="10">
                  <c:v>18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9-4DAD-ADA3-30A6B3C4B2A9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3"/>
                <c:pt idx="0">
                  <c:v>Tcl-Stetsonville, village of</c:v>
                </c:pt>
                <c:pt idx="1">
                  <c:v>Tcl-Medford, city of</c:v>
                </c:pt>
                <c:pt idx="2">
                  <c:v>Mcl-Bern, twnshp of</c:v>
                </c:pt>
                <c:pt idx="3">
                  <c:v>Tc-Deer Creek, twnshp of</c:v>
                </c:pt>
                <c:pt idx="4">
                  <c:v>Tc-Little Black, twnshp of</c:v>
                </c:pt>
                <c:pt idx="5">
                  <c:v>Tc-Medford, twnshp of</c:v>
                </c:pt>
                <c:pt idx="6">
                  <c:v>Tc-Molitor, twnshp of</c:v>
                </c:pt>
                <c:pt idx="7">
                  <c:v>Tc-Chelsea, twnshp of</c:v>
                </c:pt>
                <c:pt idx="8">
                  <c:v>Cc-Butler, twnshp of</c:v>
                </c:pt>
                <c:pt idx="9">
                  <c:v>Tc-Greenwood, twnshp of</c:v>
                </c:pt>
                <c:pt idx="10">
                  <c:v>Interlibrary Loan</c:v>
                </c:pt>
                <c:pt idx="11">
                  <c:v>Tc-Holway, twnshp of</c:v>
                </c:pt>
                <c:pt idx="12">
                  <c:v>Tc-Goodrich, twnshp of</c:v>
                </c:pt>
                <c:pt idx="13">
                  <c:v>Mcl-Holton, twnshp of</c:v>
                </c:pt>
                <c:pt idx="14">
                  <c:v>Ccl-Abbotsford, city of</c:v>
                </c:pt>
                <c:pt idx="15">
                  <c:v>Tc-Hammel, twnshp of</c:v>
                </c:pt>
                <c:pt idx="16">
                  <c:v>Ccl-Dorchester, village of</c:v>
                </c:pt>
                <c:pt idx="17">
                  <c:v>Fcl-Crandon, city of</c:v>
                </c:pt>
                <c:pt idx="18">
                  <c:v>Mcl-Hamburg, twnshp of</c:v>
                </c:pt>
                <c:pt idx="19">
                  <c:v>Cc-Beaver, twnshp of</c:v>
                </c:pt>
                <c:pt idx="20">
                  <c:v>Ocl-Three Lakes, twnshp of</c:v>
                </c:pt>
                <c:pt idx="21">
                  <c:v>Mcl-Marathon City, village of</c:v>
                </c:pt>
                <c:pt idx="22">
                  <c:v>Tcl-Westboro, twnshp of</c:v>
                </c:pt>
                <c:pt idx="23">
                  <c:v>Ccl-Colby, city of</c:v>
                </c:pt>
                <c:pt idx="24">
                  <c:v>Cc-Colby, twnshp of</c:v>
                </c:pt>
                <c:pt idx="25">
                  <c:v>Ocl-Rhinelander, city of</c:v>
                </c:pt>
                <c:pt idx="26">
                  <c:v>Tc-Browning, twnshp of</c:v>
                </c:pt>
                <c:pt idx="27">
                  <c:v>Tcl-Gilman, village of</c:v>
                </c:pt>
                <c:pt idx="28">
                  <c:v>Chcl-Eau Claire, city of</c:v>
                </c:pt>
                <c:pt idx="29">
                  <c:v>Prcl-Phillips, city of</c:v>
                </c:pt>
                <c:pt idx="30">
                  <c:v>Cc-Hixon, twnshp of</c:v>
                </c:pt>
                <c:pt idx="31">
                  <c:v>Fc-Nashville, twnshp of</c:v>
                </c:pt>
                <c:pt idx="32">
                  <c:v>Lcl-Antigo, city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33"/>
                <c:pt idx="0">
                  <c:v>498</c:v>
                </c:pt>
                <c:pt idx="1">
                  <c:v>140</c:v>
                </c:pt>
                <c:pt idx="2">
                  <c:v>269</c:v>
                </c:pt>
                <c:pt idx="3">
                  <c:v>21</c:v>
                </c:pt>
                <c:pt idx="4">
                  <c:v>14</c:v>
                </c:pt>
                <c:pt idx="5">
                  <c:v>13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B9-4DAD-ADA3-30A6B3C4B2A9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33"/>
                <c:pt idx="0">
                  <c:v>Tcl-Stetsonville, village of</c:v>
                </c:pt>
                <c:pt idx="1">
                  <c:v>Tcl-Medford, city of</c:v>
                </c:pt>
                <c:pt idx="2">
                  <c:v>Mcl-Bern, twnshp of</c:v>
                </c:pt>
                <c:pt idx="3">
                  <c:v>Tc-Deer Creek, twnshp of</c:v>
                </c:pt>
                <c:pt idx="4">
                  <c:v>Tc-Little Black, twnshp of</c:v>
                </c:pt>
                <c:pt idx="5">
                  <c:v>Tc-Medford, twnshp of</c:v>
                </c:pt>
                <c:pt idx="6">
                  <c:v>Tc-Molitor, twnshp of</c:v>
                </c:pt>
                <c:pt idx="7">
                  <c:v>Tc-Chelsea, twnshp of</c:v>
                </c:pt>
                <c:pt idx="8">
                  <c:v>Cc-Butler, twnshp of</c:v>
                </c:pt>
                <c:pt idx="9">
                  <c:v>Tc-Greenwood, twnshp of</c:v>
                </c:pt>
                <c:pt idx="10">
                  <c:v>Interlibrary Loan</c:v>
                </c:pt>
                <c:pt idx="11">
                  <c:v>Tc-Holway, twnshp of</c:v>
                </c:pt>
                <c:pt idx="12">
                  <c:v>Tc-Goodrich, twnshp of</c:v>
                </c:pt>
                <c:pt idx="13">
                  <c:v>Mcl-Holton, twnshp of</c:v>
                </c:pt>
                <c:pt idx="14">
                  <c:v>Ccl-Abbotsford, city of</c:v>
                </c:pt>
                <c:pt idx="15">
                  <c:v>Tc-Hammel, twnshp of</c:v>
                </c:pt>
                <c:pt idx="16">
                  <c:v>Ccl-Dorchester, village of</c:v>
                </c:pt>
                <c:pt idx="17">
                  <c:v>Fcl-Crandon, city of</c:v>
                </c:pt>
                <c:pt idx="18">
                  <c:v>Mcl-Hamburg, twnshp of</c:v>
                </c:pt>
                <c:pt idx="19">
                  <c:v>Cc-Beaver, twnshp of</c:v>
                </c:pt>
                <c:pt idx="20">
                  <c:v>Ocl-Three Lakes, twnshp of</c:v>
                </c:pt>
                <c:pt idx="21">
                  <c:v>Mcl-Marathon City, village of</c:v>
                </c:pt>
                <c:pt idx="22">
                  <c:v>Tcl-Westboro, twnshp of</c:v>
                </c:pt>
                <c:pt idx="23">
                  <c:v>Ccl-Colby, city of</c:v>
                </c:pt>
                <c:pt idx="24">
                  <c:v>Cc-Colby, twnshp of</c:v>
                </c:pt>
                <c:pt idx="25">
                  <c:v>Ocl-Rhinelander, city of</c:v>
                </c:pt>
                <c:pt idx="26">
                  <c:v>Tc-Browning, twnshp of</c:v>
                </c:pt>
                <c:pt idx="27">
                  <c:v>Tcl-Gilman, village of</c:v>
                </c:pt>
                <c:pt idx="28">
                  <c:v>Chcl-Eau Claire, city of</c:v>
                </c:pt>
                <c:pt idx="29">
                  <c:v>Prcl-Phillips, city of</c:v>
                </c:pt>
                <c:pt idx="30">
                  <c:v>Cc-Hixon, twnshp of</c:v>
                </c:pt>
                <c:pt idx="31">
                  <c:v>Fc-Nashville, twnshp of</c:v>
                </c:pt>
                <c:pt idx="32">
                  <c:v>Lcl-Antigo, city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B9-4DAD-ADA3-30A6B3C4B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33760"/>
        <c:axId val="1"/>
      </c:barChart>
      <c:catAx>
        <c:axId val="1178933760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8003457216940364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33760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905790838375108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1-473F-9C6C-EEB559543E61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9390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1-473F-9C6C-EEB559543E61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2570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1-473F-9C6C-EEB559543E61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1-473F-9C6C-EEB559543E61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91-473F-9C6C-EEB559543E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178935424"/>
        <c:axId val="1"/>
      </c:barChart>
      <c:catAx>
        <c:axId val="117893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935424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AF1217-8FA5-59B0-729A-20FF635388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0.81175</cdr:x>
      <cdr:y>0.07425</cdr:y>
    </cdr:from>
    <cdr:to>
      <cdr:x>0.82375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D9674A02-61B1-FAE8-4CD9-97409D9ADF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1903" y="602965"/>
          <a:ext cx="75569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0.0995</cdr:x>
      <cdr:y>0.059</cdr:y>
    </cdr:from>
    <cdr:to>
      <cdr:x>0.96825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9936F699-49E1-272B-66F0-0310BAEE4528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26590" y="479124"/>
          <a:ext cx="5470854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353C751-4F66-4360-BFE9-2AD0ED607B23}" type="TxLink">
            <a:rPr lang="en-US"/>
            <a:pPr algn="ctr" rtl="0">
              <a:defRPr sz="1000"/>
            </a:pPr>
            <a:t>410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7943" cy="5840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A28E0-101E-E3FA-34D6-4BDBA2BD19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F06DD5C3-3E6B-7778-B68A-26091C0E5EE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A231118-5073-4FCB-A54C-D74A67A472F5}" type="TxLink">
            <a:rPr lang="en-US"/>
            <a:pPr algn="ctr" rtl="0">
              <a:defRPr sz="1000"/>
            </a:pPr>
            <a:t>410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U47"/>
  <sheetViews>
    <sheetView tabSelected="1" topLeftCell="A3" zoomScaleNormal="100" workbookViewId="0">
      <selection activeCell="F3" sqref="F3"/>
    </sheetView>
  </sheetViews>
  <sheetFormatPr defaultRowHeight="15" x14ac:dyDescent="0.2"/>
  <cols>
    <col min="1" max="1" width="12.77734375" style="2" bestFit="1" customWidth="1"/>
    <col min="2" max="5" width="8.77734375" style="8" bestFit="1" customWidth="1"/>
    <col min="6" max="6" width="23.88671875" style="8" customWidth="1"/>
    <col min="7" max="7" width="8.77734375" style="57" bestFit="1" customWidth="1"/>
    <col min="8" max="8" width="8.77734375" style="9" bestFit="1" customWidth="1"/>
    <col min="9" max="255" width="8.88671875" style="1" bestFit="1" customWidth="1"/>
  </cols>
  <sheetData>
    <row r="1" spans="1:9" s="3" customFormat="1" ht="36" customHeight="1" x14ac:dyDescent="0.4">
      <c r="A1" s="66" t="s">
        <v>0</v>
      </c>
      <c r="B1" s="67"/>
      <c r="C1" s="67"/>
      <c r="D1" s="67"/>
      <c r="E1" s="67"/>
      <c r="F1" s="67"/>
      <c r="G1" s="67"/>
      <c r="H1" s="67"/>
    </row>
    <row r="2" spans="1:9" s="10" customFormat="1" ht="26.25" customHeight="1" x14ac:dyDescent="0.2">
      <c r="A2" s="68">
        <v>410</v>
      </c>
      <c r="B2" s="69"/>
      <c r="C2" s="69"/>
      <c r="D2" s="69"/>
      <c r="E2" s="69"/>
      <c r="F2" s="69"/>
      <c r="G2" s="69"/>
      <c r="H2" s="69"/>
    </row>
    <row r="3" spans="1:9" s="4" customFormat="1" ht="36" customHeight="1" x14ac:dyDescent="0.25">
      <c r="A3" s="2" t="s">
        <v>1</v>
      </c>
      <c r="B3" s="8" t="s">
        <v>2</v>
      </c>
      <c r="C3" s="8" t="s">
        <v>4</v>
      </c>
      <c r="D3" s="8" t="s">
        <v>5</v>
      </c>
      <c r="E3" s="8"/>
      <c r="F3" s="11" t="s">
        <v>90</v>
      </c>
      <c r="G3" s="44"/>
      <c r="H3" s="12">
        <f>D37</f>
        <v>12377</v>
      </c>
      <c r="I3" s="13" t="s">
        <v>57</v>
      </c>
    </row>
    <row r="4" spans="1:9" ht="15.75" x14ac:dyDescent="0.2">
      <c r="A4" s="35" t="s">
        <v>10</v>
      </c>
      <c r="B4" s="36">
        <v>12</v>
      </c>
      <c r="C4" s="36">
        <v>1</v>
      </c>
      <c r="D4" s="36">
        <v>13</v>
      </c>
      <c r="F4" s="14" t="s">
        <v>58</v>
      </c>
      <c r="G4" s="45"/>
      <c r="H4" s="15">
        <f>-D33</f>
        <v>-7008</v>
      </c>
      <c r="I4" s="16" t="s">
        <v>59</v>
      </c>
    </row>
    <row r="5" spans="1:9" ht="15.75" x14ac:dyDescent="0.2">
      <c r="A5" s="41" t="s">
        <v>12</v>
      </c>
      <c r="B5" s="42">
        <v>0</v>
      </c>
      <c r="C5" s="42">
        <v>0</v>
      </c>
      <c r="D5" s="42">
        <v>0</v>
      </c>
      <c r="F5" s="14" t="s">
        <v>60</v>
      </c>
      <c r="G5" s="45"/>
      <c r="H5" s="15">
        <v>0</v>
      </c>
      <c r="I5" s="16" t="s">
        <v>61</v>
      </c>
    </row>
    <row r="6" spans="1:9" ht="15.75" x14ac:dyDescent="0.2">
      <c r="A6" s="41" t="s">
        <v>14</v>
      </c>
      <c r="B6" s="42">
        <v>32</v>
      </c>
      <c r="C6" s="42">
        <v>19</v>
      </c>
      <c r="D6" s="42">
        <v>51</v>
      </c>
      <c r="F6" s="14"/>
      <c r="G6" s="45"/>
      <c r="H6" s="15">
        <f>-D34</f>
        <v>-37</v>
      </c>
      <c r="I6" s="16" t="s">
        <v>62</v>
      </c>
    </row>
    <row r="7" spans="1:9" ht="15.75" x14ac:dyDescent="0.2">
      <c r="A7" s="41" t="s">
        <v>16</v>
      </c>
      <c r="B7" s="42">
        <v>3</v>
      </c>
      <c r="C7" s="42">
        <v>0</v>
      </c>
      <c r="D7" s="42">
        <v>3</v>
      </c>
      <c r="F7" s="14"/>
      <c r="G7" s="45"/>
      <c r="H7" s="15">
        <v>0</v>
      </c>
      <c r="I7" s="16" t="s">
        <v>63</v>
      </c>
    </row>
    <row r="8" spans="1:9" x14ac:dyDescent="0.2">
      <c r="A8" s="35" t="s">
        <v>17</v>
      </c>
      <c r="B8" s="36">
        <v>2</v>
      </c>
      <c r="C8" s="36">
        <v>0</v>
      </c>
      <c r="D8" s="36">
        <v>2</v>
      </c>
      <c r="F8" s="17"/>
      <c r="G8" s="46"/>
      <c r="H8" s="18">
        <f>SUM(H3:H7)</f>
        <v>5332</v>
      </c>
      <c r="I8" s="19"/>
    </row>
    <row r="9" spans="1:9" ht="15.75" x14ac:dyDescent="0.2">
      <c r="A9" s="35" t="s">
        <v>18</v>
      </c>
      <c r="B9" s="36">
        <v>7</v>
      </c>
      <c r="C9" s="36">
        <v>0</v>
      </c>
      <c r="D9" s="36">
        <v>7</v>
      </c>
      <c r="F9" s="70" t="s">
        <v>64</v>
      </c>
      <c r="G9" s="71"/>
      <c r="H9" s="15"/>
      <c r="I9" s="19"/>
    </row>
    <row r="10" spans="1:9" x14ac:dyDescent="0.2">
      <c r="A10" s="41" t="s">
        <v>19</v>
      </c>
      <c r="B10" s="42">
        <v>0</v>
      </c>
      <c r="C10" s="42">
        <v>0</v>
      </c>
      <c r="D10" s="42">
        <v>0</v>
      </c>
      <c r="F10" s="20" t="s">
        <v>65</v>
      </c>
      <c r="G10" s="47">
        <f>SUM(D20,D31,D32)</f>
        <v>2685</v>
      </c>
      <c r="H10" s="21"/>
      <c r="I10" s="19"/>
    </row>
    <row r="11" spans="1:9" x14ac:dyDescent="0.2">
      <c r="A11" s="35" t="s">
        <v>20</v>
      </c>
      <c r="B11" s="36">
        <v>6</v>
      </c>
      <c r="C11" s="36">
        <v>0</v>
      </c>
      <c r="D11" s="36">
        <v>6</v>
      </c>
      <c r="F11" s="22" t="s">
        <v>66</v>
      </c>
      <c r="G11" s="48">
        <f>SUM(D21:D30)</f>
        <v>1608</v>
      </c>
      <c r="H11" s="19"/>
      <c r="I11" s="61"/>
    </row>
    <row r="12" spans="1:9" x14ac:dyDescent="0.2">
      <c r="A12" s="41" t="s">
        <v>21</v>
      </c>
      <c r="B12" s="42">
        <v>0</v>
      </c>
      <c r="C12" s="42">
        <v>0</v>
      </c>
      <c r="D12" s="42">
        <v>0</v>
      </c>
      <c r="F12" s="23" t="s">
        <v>67</v>
      </c>
      <c r="G12" s="49">
        <f>SUM(G10:G11)</f>
        <v>4293</v>
      </c>
      <c r="H12" s="19"/>
      <c r="I12" s="19"/>
    </row>
    <row r="13" spans="1:9" x14ac:dyDescent="0.2">
      <c r="A13" s="35" t="s">
        <v>22</v>
      </c>
      <c r="B13" s="36">
        <v>0</v>
      </c>
      <c r="C13" s="36">
        <v>0</v>
      </c>
      <c r="D13" s="36">
        <v>0</v>
      </c>
      <c r="F13" s="17"/>
      <c r="G13" s="46"/>
      <c r="H13" s="19"/>
      <c r="I13" s="19"/>
    </row>
    <row r="14" spans="1:9" x14ac:dyDescent="0.2">
      <c r="A14" s="35" t="s">
        <v>23</v>
      </c>
      <c r="B14" s="36">
        <v>821</v>
      </c>
      <c r="C14" s="36">
        <v>118</v>
      </c>
      <c r="D14" s="36">
        <v>939</v>
      </c>
      <c r="F14" s="17"/>
      <c r="G14" s="46"/>
      <c r="H14" s="19"/>
      <c r="I14" s="19"/>
    </row>
    <row r="15" spans="1:9" ht="15.75" x14ac:dyDescent="0.2">
      <c r="A15" s="35" t="s">
        <v>25</v>
      </c>
      <c r="B15" s="36">
        <v>6</v>
      </c>
      <c r="C15" s="36">
        <v>1</v>
      </c>
      <c r="D15" s="36">
        <v>7</v>
      </c>
      <c r="F15" s="72" t="s">
        <v>68</v>
      </c>
      <c r="G15" s="73"/>
      <c r="H15" s="16" t="s">
        <v>69</v>
      </c>
      <c r="I15" s="24">
        <f>SUM(D4:D10)</f>
        <v>76</v>
      </c>
    </row>
    <row r="16" spans="1:9" x14ac:dyDescent="0.2">
      <c r="A16" s="35" t="s">
        <v>26</v>
      </c>
      <c r="B16" s="36">
        <v>0</v>
      </c>
      <c r="C16" s="36">
        <v>0</v>
      </c>
      <c r="D16" s="36">
        <v>0</v>
      </c>
      <c r="F16" s="20" t="s">
        <v>65</v>
      </c>
      <c r="G16" s="47">
        <f>SUM(D4,D8,D9,D11,D13,D14:D17,D18,D19)</f>
        <v>984</v>
      </c>
      <c r="H16" s="19"/>
      <c r="I16" s="25"/>
    </row>
    <row r="17" spans="1:9" x14ac:dyDescent="0.2">
      <c r="A17" s="35" t="s">
        <v>27</v>
      </c>
      <c r="B17" s="36">
        <v>5</v>
      </c>
      <c r="C17" s="36">
        <v>0</v>
      </c>
      <c r="D17" s="36">
        <v>5</v>
      </c>
      <c r="F17" s="22" t="s">
        <v>66</v>
      </c>
      <c r="G17" s="48">
        <f>SUM(D5:D7,D10,D12)</f>
        <v>54</v>
      </c>
      <c r="H17" s="16" t="s">
        <v>70</v>
      </c>
      <c r="I17" s="24">
        <f>SUM(D11:D12)</f>
        <v>6</v>
      </c>
    </row>
    <row r="18" spans="1:9" x14ac:dyDescent="0.2">
      <c r="A18" s="35" t="s">
        <v>28</v>
      </c>
      <c r="B18" s="36">
        <v>0</v>
      </c>
      <c r="C18" s="36">
        <v>1</v>
      </c>
      <c r="D18" s="36">
        <v>1</v>
      </c>
      <c r="F18" s="26" t="s">
        <v>67</v>
      </c>
      <c r="G18" s="50">
        <f>SUM(G16:G17)</f>
        <v>1038</v>
      </c>
      <c r="H18" s="19"/>
      <c r="I18" s="25"/>
    </row>
    <row r="19" spans="1:9" x14ac:dyDescent="0.2">
      <c r="A19" s="35" t="s">
        <v>29</v>
      </c>
      <c r="B19" s="36">
        <v>4</v>
      </c>
      <c r="C19" s="36">
        <v>0</v>
      </c>
      <c r="D19" s="36">
        <v>4</v>
      </c>
      <c r="F19" s="17"/>
      <c r="G19" s="46"/>
      <c r="H19" s="16" t="s">
        <v>71</v>
      </c>
      <c r="I19" s="24" t="s">
        <v>89</v>
      </c>
    </row>
    <row r="20" spans="1:9" x14ac:dyDescent="0.2">
      <c r="A20" s="33" t="s">
        <v>30</v>
      </c>
      <c r="B20" s="34">
        <v>1840</v>
      </c>
      <c r="C20" s="34">
        <v>838</v>
      </c>
      <c r="D20" s="34">
        <v>2678</v>
      </c>
      <c r="F20" s="17"/>
      <c r="G20" s="46"/>
      <c r="H20" s="19"/>
      <c r="I20" s="25"/>
    </row>
    <row r="21" spans="1:9" ht="15.75" x14ac:dyDescent="0.2">
      <c r="A21" s="39" t="s">
        <v>32</v>
      </c>
      <c r="B21" s="40">
        <v>1</v>
      </c>
      <c r="C21" s="40">
        <v>0</v>
      </c>
      <c r="D21" s="40">
        <v>1</v>
      </c>
      <c r="F21" s="74" t="s">
        <v>72</v>
      </c>
      <c r="G21" s="75"/>
      <c r="H21" s="16" t="s">
        <v>73</v>
      </c>
      <c r="I21" s="24">
        <f>SUM(D13)</f>
        <v>0</v>
      </c>
    </row>
    <row r="22" spans="1:9" x14ac:dyDescent="0.2">
      <c r="A22" s="39" t="s">
        <v>33</v>
      </c>
      <c r="B22" s="40">
        <v>32</v>
      </c>
      <c r="C22" s="40">
        <v>20</v>
      </c>
      <c r="D22" s="40">
        <v>52</v>
      </c>
      <c r="F22" s="20" t="s">
        <v>65</v>
      </c>
      <c r="G22" s="47">
        <f>SUM(D35:D36)</f>
        <v>1</v>
      </c>
      <c r="H22" s="19"/>
      <c r="I22" s="25"/>
    </row>
    <row r="23" spans="1:9" x14ac:dyDescent="0.2">
      <c r="A23" s="39" t="s">
        <v>35</v>
      </c>
      <c r="B23" s="40">
        <v>440</v>
      </c>
      <c r="C23" s="40">
        <v>119</v>
      </c>
      <c r="D23" s="40">
        <v>559</v>
      </c>
      <c r="F23" s="22" t="s">
        <v>66</v>
      </c>
      <c r="G23" s="48">
        <v>0</v>
      </c>
      <c r="H23" s="16" t="s">
        <v>74</v>
      </c>
      <c r="I23" s="24">
        <f>SUM(D14:D17)</f>
        <v>951</v>
      </c>
    </row>
    <row r="24" spans="1:9" x14ac:dyDescent="0.2">
      <c r="A24" s="39" t="s">
        <v>37</v>
      </c>
      <c r="B24" s="40">
        <v>24</v>
      </c>
      <c r="C24" s="40">
        <v>7</v>
      </c>
      <c r="D24" s="40">
        <v>31</v>
      </c>
      <c r="F24" s="27" t="s">
        <v>67</v>
      </c>
      <c r="G24" s="51">
        <f>SUM(G22:G23)</f>
        <v>1</v>
      </c>
      <c r="H24" s="19"/>
      <c r="I24" s="25"/>
    </row>
    <row r="25" spans="1:9" x14ac:dyDescent="0.2">
      <c r="A25" s="39" t="s">
        <v>39</v>
      </c>
      <c r="B25" s="40">
        <v>28</v>
      </c>
      <c r="C25" s="40">
        <v>12</v>
      </c>
      <c r="D25" s="40">
        <v>40</v>
      </c>
      <c r="F25" s="17"/>
      <c r="G25" s="46"/>
      <c r="H25" s="16" t="s">
        <v>75</v>
      </c>
      <c r="I25" s="28">
        <f>SUM(D18:D19)</f>
        <v>5</v>
      </c>
    </row>
    <row r="26" spans="1:9" x14ac:dyDescent="0.2">
      <c r="A26" s="39" t="s">
        <v>40</v>
      </c>
      <c r="B26" s="40">
        <v>7</v>
      </c>
      <c r="C26" s="40">
        <v>6</v>
      </c>
      <c r="D26" s="40">
        <v>13</v>
      </c>
      <c r="F26" s="17"/>
      <c r="G26" s="46"/>
      <c r="H26" s="19"/>
      <c r="I26" s="25"/>
    </row>
    <row r="27" spans="1:9" ht="15.75" x14ac:dyDescent="0.2">
      <c r="A27" s="39" t="s">
        <v>41</v>
      </c>
      <c r="B27" s="40">
        <v>16</v>
      </c>
      <c r="C27" s="40">
        <v>4</v>
      </c>
      <c r="D27" s="40">
        <v>20</v>
      </c>
      <c r="F27" s="62" t="s">
        <v>76</v>
      </c>
      <c r="G27" s="63"/>
      <c r="H27" s="19"/>
      <c r="I27" s="29">
        <f>SUM(I15,I17,I19,I21,I23,I25)</f>
        <v>1038</v>
      </c>
    </row>
    <row r="28" spans="1:9" x14ac:dyDescent="0.2">
      <c r="A28" s="39" t="s">
        <v>42</v>
      </c>
      <c r="B28" s="40">
        <v>313</v>
      </c>
      <c r="C28" s="40">
        <v>273</v>
      </c>
      <c r="D28" s="40">
        <v>586</v>
      </c>
      <c r="F28" s="20" t="s">
        <v>67</v>
      </c>
      <c r="G28" s="47">
        <v>0</v>
      </c>
      <c r="H28" s="19"/>
      <c r="I28" s="19"/>
    </row>
    <row r="29" spans="1:9" x14ac:dyDescent="0.2">
      <c r="A29" s="39" t="s">
        <v>44</v>
      </c>
      <c r="B29" s="40">
        <v>202</v>
      </c>
      <c r="C29" s="40">
        <v>44</v>
      </c>
      <c r="D29" s="40">
        <v>246</v>
      </c>
      <c r="F29" s="30"/>
      <c r="G29" s="46"/>
      <c r="H29" s="19"/>
      <c r="I29" s="19"/>
    </row>
    <row r="30" spans="1:9" x14ac:dyDescent="0.2">
      <c r="A30" s="39" t="s">
        <v>46</v>
      </c>
      <c r="B30" s="40">
        <v>60</v>
      </c>
      <c r="C30" s="40">
        <v>0</v>
      </c>
      <c r="D30" s="40">
        <v>60</v>
      </c>
      <c r="F30" s="17"/>
      <c r="G30" s="46"/>
      <c r="H30" s="19"/>
      <c r="I30" s="19"/>
    </row>
    <row r="31" spans="1:9" ht="15.75" x14ac:dyDescent="0.2">
      <c r="A31" s="33" t="s">
        <v>48</v>
      </c>
      <c r="B31" s="34">
        <v>5</v>
      </c>
      <c r="C31" s="34">
        <v>0</v>
      </c>
      <c r="D31" s="34">
        <v>5</v>
      </c>
      <c r="F31" s="64" t="s">
        <v>77</v>
      </c>
      <c r="G31" s="65"/>
      <c r="H31" s="19"/>
      <c r="I31" s="19"/>
    </row>
    <row r="32" spans="1:9" x14ac:dyDescent="0.2">
      <c r="A32" s="33" t="s">
        <v>49</v>
      </c>
      <c r="B32" s="34">
        <v>2</v>
      </c>
      <c r="C32" s="34">
        <v>0</v>
      </c>
      <c r="D32" s="34">
        <v>2</v>
      </c>
      <c r="F32" s="20" t="s">
        <v>67</v>
      </c>
      <c r="G32" s="47">
        <v>0</v>
      </c>
      <c r="H32" s="16"/>
      <c r="I32" s="19"/>
    </row>
    <row r="33" spans="1:9" x14ac:dyDescent="0.2">
      <c r="A33" s="2" t="s">
        <v>50</v>
      </c>
      <c r="B33" s="8">
        <v>5919</v>
      </c>
      <c r="C33" s="8">
        <v>1089</v>
      </c>
      <c r="D33" s="8">
        <v>7008</v>
      </c>
      <c r="F33" s="17"/>
      <c r="G33" s="52"/>
      <c r="H33" s="19"/>
      <c r="I33"/>
    </row>
    <row r="34" spans="1:9" x14ac:dyDescent="0.2">
      <c r="A34" s="2" t="s">
        <v>52</v>
      </c>
      <c r="B34" s="8">
        <v>19</v>
      </c>
      <c r="C34" s="8">
        <v>18</v>
      </c>
      <c r="D34" s="8">
        <v>37</v>
      </c>
      <c r="F34" s="17"/>
      <c r="G34" s="53">
        <f>SUM(G12,G18,G24,G28,G32)</f>
        <v>5332</v>
      </c>
      <c r="H34" s="19"/>
      <c r="I34"/>
    </row>
    <row r="35" spans="1:9" x14ac:dyDescent="0.2">
      <c r="A35" s="37" t="s">
        <v>53</v>
      </c>
      <c r="B35" s="38">
        <v>1</v>
      </c>
      <c r="C35" s="38">
        <v>0</v>
      </c>
      <c r="D35" s="38">
        <v>1</v>
      </c>
      <c r="F35"/>
      <c r="G35" s="54"/>
      <c r="H35" s="19"/>
      <c r="I35"/>
    </row>
    <row r="36" spans="1:9" x14ac:dyDescent="0.2">
      <c r="A36" s="37" t="s">
        <v>54</v>
      </c>
      <c r="B36" s="38">
        <v>0</v>
      </c>
      <c r="C36" s="38">
        <v>0</v>
      </c>
      <c r="D36" s="38">
        <v>0</v>
      </c>
      <c r="F36"/>
      <c r="G36" s="54"/>
      <c r="H36" s="19"/>
      <c r="I36"/>
    </row>
    <row r="37" spans="1:9" x14ac:dyDescent="0.2">
      <c r="A37" s="2" t="s">
        <v>55</v>
      </c>
      <c r="B37" s="8">
        <v>9807</v>
      </c>
      <c r="C37" s="8">
        <v>2570</v>
      </c>
      <c r="D37" s="8">
        <v>12377</v>
      </c>
      <c r="F37" s="20" t="s">
        <v>78</v>
      </c>
      <c r="G37" s="55"/>
      <c r="H37" s="31"/>
      <c r="I37"/>
    </row>
    <row r="38" spans="1:9" x14ac:dyDescent="0.2">
      <c r="F38" s="20" t="s">
        <v>79</v>
      </c>
      <c r="G38" s="55"/>
      <c r="H38" s="31"/>
      <c r="I38"/>
    </row>
    <row r="39" spans="1:9" x14ac:dyDescent="0.2">
      <c r="F39" s="20"/>
      <c r="G39" s="55"/>
      <c r="H39" s="31"/>
      <c r="I39"/>
    </row>
    <row r="40" spans="1:9" x14ac:dyDescent="0.2">
      <c r="F40" s="32" t="s">
        <v>64</v>
      </c>
      <c r="G40" s="56" t="s">
        <v>80</v>
      </c>
      <c r="H40" s="31"/>
      <c r="I40"/>
    </row>
    <row r="41" spans="1:9" x14ac:dyDescent="0.2">
      <c r="F41" s="27" t="s">
        <v>81</v>
      </c>
      <c r="G41" s="58" t="s">
        <v>88</v>
      </c>
      <c r="H41" s="31"/>
      <c r="I41"/>
    </row>
    <row r="42" spans="1:9" x14ac:dyDescent="0.2">
      <c r="F42" s="26" t="s">
        <v>82</v>
      </c>
      <c r="G42" s="59">
        <f>SUM(D5:D7,D10)</f>
        <v>54</v>
      </c>
      <c r="H42" s="31"/>
      <c r="I42"/>
    </row>
    <row r="43" spans="1:9" x14ac:dyDescent="0.2">
      <c r="F43" s="26" t="s">
        <v>83</v>
      </c>
      <c r="G43" s="59" t="s">
        <v>88</v>
      </c>
      <c r="H43" s="19"/>
      <c r="I43"/>
    </row>
    <row r="44" spans="1:9" x14ac:dyDescent="0.2">
      <c r="F44" s="26" t="s">
        <v>84</v>
      </c>
      <c r="G44" s="59" t="s">
        <v>89</v>
      </c>
      <c r="H44" s="19"/>
      <c r="I44"/>
    </row>
    <row r="45" spans="1:9" x14ac:dyDescent="0.2">
      <c r="F45" s="27" t="s">
        <v>85</v>
      </c>
      <c r="G45" s="58" t="s">
        <v>88</v>
      </c>
      <c r="H45" s="19"/>
      <c r="I45"/>
    </row>
    <row r="46" spans="1:9" x14ac:dyDescent="0.2">
      <c r="F46" s="27" t="s">
        <v>86</v>
      </c>
      <c r="G46" s="60" t="s">
        <v>89</v>
      </c>
      <c r="H46" s="19"/>
      <c r="I46" s="19"/>
    </row>
    <row r="47" spans="1:9" x14ac:dyDescent="0.2">
      <c r="F47" s="20"/>
      <c r="G47" s="48">
        <f>SUM(G41:G46)</f>
        <v>54</v>
      </c>
      <c r="H47" s="43">
        <f>SUM(G11,G17,G23) - SUM(D12,D21:D30)</f>
        <v>54</v>
      </c>
      <c r="I47" s="16" t="s">
        <v>87</v>
      </c>
    </row>
  </sheetData>
  <mergeCells count="7">
    <mergeCell ref="F27:G27"/>
    <mergeCell ref="F31:G31"/>
    <mergeCell ref="A1:H1"/>
    <mergeCell ref="A2:H2"/>
    <mergeCell ref="F9:G9"/>
    <mergeCell ref="F15:G15"/>
    <mergeCell ref="F21:G21"/>
  </mergeCells>
  <printOptions horizontalCentered="1"/>
  <pageMargins left="0.75" right="0.75" top="1" bottom="1" header="0.5" footer="0.5"/>
  <pageSetup scale="76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37"/>
  <sheetViews>
    <sheetView zoomScaleNormal="100" workbookViewId="0"/>
  </sheetViews>
  <sheetFormatPr defaultRowHeight="15" x14ac:dyDescent="0.2"/>
  <cols>
    <col min="1" max="1" width="21.44140625" style="2" bestFit="1" customWidth="1"/>
    <col min="2" max="8" width="8.88671875" style="6" bestFit="1" customWidth="1"/>
    <col min="9" max="9" width="8.88671875" style="7" bestFit="1" customWidth="1"/>
    <col min="10" max="256" width="8.88671875" style="1" bestFit="1" customWidth="1"/>
  </cols>
  <sheetData>
    <row r="1" spans="1:9" s="1" customFormat="1" ht="12.75" x14ac:dyDescent="0.2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2.75" x14ac:dyDescent="0.2">
      <c r="A2" s="2">
        <v>410</v>
      </c>
      <c r="B2" s="5"/>
      <c r="C2" s="5"/>
      <c r="D2" s="5"/>
      <c r="E2" s="5"/>
      <c r="F2" s="5"/>
      <c r="G2" s="5"/>
      <c r="H2" s="5"/>
      <c r="I2" s="5"/>
    </row>
    <row r="3" spans="1:9" s="1" customFormat="1" ht="12.75" x14ac:dyDescent="0.2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2.75" x14ac:dyDescent="0.2">
      <c r="A4" s="2" t="s">
        <v>55</v>
      </c>
      <c r="B4" s="6">
        <v>9807</v>
      </c>
      <c r="C4" s="6">
        <v>9390</v>
      </c>
      <c r="D4" s="6">
        <v>2570</v>
      </c>
      <c r="E4" s="6">
        <v>12377</v>
      </c>
      <c r="F4" s="6">
        <v>973</v>
      </c>
      <c r="G4" s="6">
        <v>0</v>
      </c>
      <c r="H4" s="6">
        <v>22740</v>
      </c>
      <c r="I4" s="7" t="s">
        <v>56</v>
      </c>
    </row>
    <row r="5" spans="1:9" x14ac:dyDescent="0.2">
      <c r="A5" s="2" t="s">
        <v>50</v>
      </c>
      <c r="B5" s="6">
        <v>5919</v>
      </c>
      <c r="C5" s="6">
        <v>5806</v>
      </c>
      <c r="D5" s="6">
        <v>1089</v>
      </c>
      <c r="E5" s="6">
        <v>7008</v>
      </c>
      <c r="F5" s="6">
        <v>498</v>
      </c>
      <c r="G5" s="6">
        <v>0</v>
      </c>
      <c r="H5" s="6">
        <v>13312</v>
      </c>
      <c r="I5" s="7" t="s">
        <v>51</v>
      </c>
    </row>
    <row r="6" spans="1:9" x14ac:dyDescent="0.2">
      <c r="A6" s="2" t="s">
        <v>30</v>
      </c>
      <c r="B6" s="6">
        <v>1840</v>
      </c>
      <c r="C6" s="6">
        <v>1574</v>
      </c>
      <c r="D6" s="6">
        <v>838</v>
      </c>
      <c r="E6" s="6">
        <v>2678</v>
      </c>
      <c r="F6" s="6">
        <v>140</v>
      </c>
      <c r="G6" s="6">
        <v>0</v>
      </c>
      <c r="H6" s="6">
        <v>4392</v>
      </c>
      <c r="I6" s="7" t="s">
        <v>31</v>
      </c>
    </row>
    <row r="7" spans="1:9" x14ac:dyDescent="0.2">
      <c r="A7" s="2" t="s">
        <v>23</v>
      </c>
      <c r="B7" s="6">
        <v>821</v>
      </c>
      <c r="C7" s="6">
        <v>830</v>
      </c>
      <c r="D7" s="6">
        <v>118</v>
      </c>
      <c r="E7" s="6">
        <v>939</v>
      </c>
      <c r="F7" s="6">
        <v>269</v>
      </c>
      <c r="G7" s="6">
        <v>0</v>
      </c>
      <c r="H7" s="6">
        <v>2038</v>
      </c>
      <c r="I7" s="7" t="s">
        <v>24</v>
      </c>
    </row>
    <row r="8" spans="1:9" x14ac:dyDescent="0.2">
      <c r="A8" s="2" t="s">
        <v>35</v>
      </c>
      <c r="B8" s="6">
        <v>440</v>
      </c>
      <c r="C8" s="6">
        <v>520</v>
      </c>
      <c r="D8" s="6">
        <v>119</v>
      </c>
      <c r="E8" s="6">
        <v>559</v>
      </c>
      <c r="F8" s="6">
        <v>21</v>
      </c>
      <c r="G8" s="6">
        <v>0</v>
      </c>
      <c r="H8" s="6">
        <v>1100</v>
      </c>
      <c r="I8" s="7" t="s">
        <v>36</v>
      </c>
    </row>
    <row r="9" spans="1:9" x14ac:dyDescent="0.2">
      <c r="A9" s="2" t="s">
        <v>42</v>
      </c>
      <c r="B9" s="6">
        <v>313</v>
      </c>
      <c r="C9" s="6">
        <v>282</v>
      </c>
      <c r="D9" s="6">
        <v>273</v>
      </c>
      <c r="E9" s="6">
        <v>586</v>
      </c>
      <c r="F9" s="6">
        <v>14</v>
      </c>
      <c r="G9" s="6">
        <v>0</v>
      </c>
      <c r="H9" s="6">
        <v>882</v>
      </c>
      <c r="I9" s="7" t="s">
        <v>43</v>
      </c>
    </row>
    <row r="10" spans="1:9" x14ac:dyDescent="0.2">
      <c r="A10" s="2" t="s">
        <v>44</v>
      </c>
      <c r="B10" s="6">
        <v>202</v>
      </c>
      <c r="C10" s="6">
        <v>114</v>
      </c>
      <c r="D10" s="6">
        <v>44</v>
      </c>
      <c r="E10" s="6">
        <v>246</v>
      </c>
      <c r="F10" s="6">
        <v>13</v>
      </c>
      <c r="G10" s="6">
        <v>0</v>
      </c>
      <c r="H10" s="6">
        <v>373</v>
      </c>
      <c r="I10" s="7" t="s">
        <v>45</v>
      </c>
    </row>
    <row r="11" spans="1:9" x14ac:dyDescent="0.2">
      <c r="A11" s="2" t="s">
        <v>46</v>
      </c>
      <c r="B11" s="6">
        <v>60</v>
      </c>
      <c r="C11" s="6">
        <v>54</v>
      </c>
      <c r="D11" s="6">
        <v>0</v>
      </c>
      <c r="E11" s="6">
        <v>60</v>
      </c>
      <c r="F11" s="6">
        <v>0</v>
      </c>
      <c r="G11" s="6">
        <v>0</v>
      </c>
      <c r="H11" s="6">
        <v>114</v>
      </c>
      <c r="I11" s="7" t="s">
        <v>47</v>
      </c>
    </row>
    <row r="12" spans="1:9" x14ac:dyDescent="0.2">
      <c r="A12" s="2" t="s">
        <v>33</v>
      </c>
      <c r="B12" s="6">
        <v>32</v>
      </c>
      <c r="C12" s="6">
        <v>28</v>
      </c>
      <c r="D12" s="6">
        <v>20</v>
      </c>
      <c r="E12" s="6">
        <v>52</v>
      </c>
      <c r="F12" s="6">
        <v>6</v>
      </c>
      <c r="G12" s="6">
        <v>0</v>
      </c>
      <c r="H12" s="6">
        <v>86</v>
      </c>
      <c r="I12" s="7" t="s">
        <v>34</v>
      </c>
    </row>
    <row r="13" spans="1:9" x14ac:dyDescent="0.2">
      <c r="A13" s="2" t="s">
        <v>14</v>
      </c>
      <c r="B13" s="6">
        <v>32</v>
      </c>
      <c r="C13" s="6">
        <v>28</v>
      </c>
      <c r="D13" s="6">
        <v>19</v>
      </c>
      <c r="E13" s="6">
        <v>51</v>
      </c>
      <c r="F13" s="6">
        <v>0</v>
      </c>
      <c r="G13" s="6">
        <v>0</v>
      </c>
      <c r="H13" s="6">
        <v>79</v>
      </c>
      <c r="I13" s="7" t="s">
        <v>15</v>
      </c>
    </row>
    <row r="14" spans="1:9" x14ac:dyDescent="0.2">
      <c r="A14" s="2" t="s">
        <v>39</v>
      </c>
      <c r="B14" s="6">
        <v>28</v>
      </c>
      <c r="C14" s="6">
        <v>27</v>
      </c>
      <c r="D14" s="6">
        <v>12</v>
      </c>
      <c r="E14" s="6">
        <v>40</v>
      </c>
      <c r="F14" s="6">
        <v>10</v>
      </c>
      <c r="G14" s="6">
        <v>0</v>
      </c>
      <c r="H14" s="6">
        <v>77</v>
      </c>
      <c r="I14" s="7" t="s">
        <v>15</v>
      </c>
    </row>
    <row r="15" spans="1:9" x14ac:dyDescent="0.2">
      <c r="A15" s="2" t="s">
        <v>52</v>
      </c>
      <c r="B15" s="6">
        <v>19</v>
      </c>
      <c r="C15" s="6">
        <v>22</v>
      </c>
      <c r="D15" s="6">
        <v>18</v>
      </c>
      <c r="E15" s="6">
        <v>37</v>
      </c>
      <c r="F15" s="6">
        <v>0</v>
      </c>
      <c r="G15" s="6">
        <v>0</v>
      </c>
      <c r="H15" s="6">
        <v>59</v>
      </c>
      <c r="I15" s="7" t="s">
        <v>15</v>
      </c>
    </row>
    <row r="16" spans="1:9" x14ac:dyDescent="0.2">
      <c r="A16" s="2" t="s">
        <v>41</v>
      </c>
      <c r="B16" s="6">
        <v>16</v>
      </c>
      <c r="C16" s="6">
        <v>32</v>
      </c>
      <c r="D16" s="6">
        <v>4</v>
      </c>
      <c r="E16" s="6">
        <v>20</v>
      </c>
      <c r="F16" s="6">
        <v>1</v>
      </c>
      <c r="G16" s="6">
        <v>0</v>
      </c>
      <c r="H16" s="6">
        <v>53</v>
      </c>
      <c r="I16" s="7" t="s">
        <v>38</v>
      </c>
    </row>
    <row r="17" spans="1:9" x14ac:dyDescent="0.2">
      <c r="A17" s="2" t="s">
        <v>37</v>
      </c>
      <c r="B17" s="6">
        <v>24</v>
      </c>
      <c r="C17" s="6">
        <v>4</v>
      </c>
      <c r="D17" s="6">
        <v>7</v>
      </c>
      <c r="E17" s="6">
        <v>31</v>
      </c>
      <c r="F17" s="6">
        <v>0</v>
      </c>
      <c r="G17" s="6">
        <v>0</v>
      </c>
      <c r="H17" s="6">
        <v>35</v>
      </c>
      <c r="I17" s="7" t="s">
        <v>38</v>
      </c>
    </row>
    <row r="18" spans="1:9" x14ac:dyDescent="0.2">
      <c r="A18" s="2" t="s">
        <v>26</v>
      </c>
      <c r="B18" s="6">
        <v>0</v>
      </c>
      <c r="C18" s="6">
        <v>22</v>
      </c>
      <c r="D18" s="6">
        <v>0</v>
      </c>
      <c r="E18" s="6">
        <v>0</v>
      </c>
      <c r="F18" s="6">
        <v>0</v>
      </c>
      <c r="G18" s="6">
        <v>0</v>
      </c>
      <c r="H18" s="6">
        <v>22</v>
      </c>
      <c r="I18" s="7" t="s">
        <v>11</v>
      </c>
    </row>
    <row r="19" spans="1:9" x14ac:dyDescent="0.2">
      <c r="A19" s="2" t="s">
        <v>10</v>
      </c>
      <c r="B19" s="6">
        <v>12</v>
      </c>
      <c r="C19" s="6">
        <v>7</v>
      </c>
      <c r="D19" s="6">
        <v>1</v>
      </c>
      <c r="E19" s="6">
        <v>13</v>
      </c>
      <c r="F19" s="6">
        <v>0</v>
      </c>
      <c r="G19" s="6">
        <v>0</v>
      </c>
      <c r="H19" s="6">
        <v>20</v>
      </c>
      <c r="I19" s="7" t="s">
        <v>11</v>
      </c>
    </row>
    <row r="20" spans="1:9" x14ac:dyDescent="0.2">
      <c r="A20" s="2" t="s">
        <v>40</v>
      </c>
      <c r="B20" s="6">
        <v>7</v>
      </c>
      <c r="C20" s="6">
        <v>6</v>
      </c>
      <c r="D20" s="6">
        <v>6</v>
      </c>
      <c r="E20" s="6">
        <v>13</v>
      </c>
      <c r="F20" s="6">
        <v>0</v>
      </c>
      <c r="G20" s="6">
        <v>0</v>
      </c>
      <c r="H20" s="6">
        <v>19</v>
      </c>
      <c r="I20" s="7" t="s">
        <v>11</v>
      </c>
    </row>
    <row r="21" spans="1:9" x14ac:dyDescent="0.2">
      <c r="A21" s="2" t="s">
        <v>18</v>
      </c>
      <c r="B21" s="6">
        <v>7</v>
      </c>
      <c r="C21" s="6">
        <v>5</v>
      </c>
      <c r="D21" s="6">
        <v>0</v>
      </c>
      <c r="E21" s="6">
        <v>7</v>
      </c>
      <c r="F21" s="6">
        <v>0</v>
      </c>
      <c r="G21" s="6">
        <v>0</v>
      </c>
      <c r="H21" s="6">
        <v>12</v>
      </c>
      <c r="I21" s="7" t="s">
        <v>11</v>
      </c>
    </row>
    <row r="22" spans="1:9" x14ac:dyDescent="0.2">
      <c r="A22" s="2" t="s">
        <v>20</v>
      </c>
      <c r="B22" s="6">
        <v>6</v>
      </c>
      <c r="C22" s="6">
        <v>6</v>
      </c>
      <c r="D22" s="6">
        <v>0</v>
      </c>
      <c r="E22" s="6">
        <v>6</v>
      </c>
      <c r="F22" s="6">
        <v>0</v>
      </c>
      <c r="G22" s="6">
        <v>0</v>
      </c>
      <c r="H22" s="6">
        <v>12</v>
      </c>
      <c r="I22" s="7" t="s">
        <v>11</v>
      </c>
    </row>
    <row r="23" spans="1:9" x14ac:dyDescent="0.2">
      <c r="A23" s="2" t="s">
        <v>25</v>
      </c>
      <c r="B23" s="6">
        <v>6</v>
      </c>
      <c r="C23" s="6">
        <v>5</v>
      </c>
      <c r="D23" s="6">
        <v>1</v>
      </c>
      <c r="E23" s="6">
        <v>7</v>
      </c>
      <c r="F23" s="6">
        <v>0</v>
      </c>
      <c r="G23" s="6">
        <v>0</v>
      </c>
      <c r="H23" s="6">
        <v>12</v>
      </c>
      <c r="I23" s="7" t="s">
        <v>11</v>
      </c>
    </row>
    <row r="24" spans="1:9" x14ac:dyDescent="0.2">
      <c r="A24" s="2" t="s">
        <v>12</v>
      </c>
      <c r="B24" s="6">
        <v>0</v>
      </c>
      <c r="C24" s="6">
        <v>6</v>
      </c>
      <c r="D24" s="6">
        <v>0</v>
      </c>
      <c r="E24" s="6">
        <v>0</v>
      </c>
      <c r="F24" s="6">
        <v>0</v>
      </c>
      <c r="G24" s="6">
        <v>0</v>
      </c>
      <c r="H24" s="6">
        <v>6</v>
      </c>
      <c r="I24" s="7" t="s">
        <v>13</v>
      </c>
    </row>
    <row r="25" spans="1:9" x14ac:dyDescent="0.2">
      <c r="A25" s="2" t="s">
        <v>29</v>
      </c>
      <c r="B25" s="6">
        <v>4</v>
      </c>
      <c r="C25" s="6">
        <v>2</v>
      </c>
      <c r="D25" s="6">
        <v>0</v>
      </c>
      <c r="E25" s="6">
        <v>4</v>
      </c>
      <c r="F25" s="6">
        <v>0</v>
      </c>
      <c r="G25" s="6">
        <v>0</v>
      </c>
      <c r="H25" s="6">
        <v>6</v>
      </c>
      <c r="I25" s="7" t="s">
        <v>13</v>
      </c>
    </row>
    <row r="26" spans="1:9" x14ac:dyDescent="0.2">
      <c r="A26" s="2" t="s">
        <v>27</v>
      </c>
      <c r="B26" s="6">
        <v>5</v>
      </c>
      <c r="C26" s="6">
        <v>0</v>
      </c>
      <c r="D26" s="6">
        <v>0</v>
      </c>
      <c r="E26" s="6">
        <v>5</v>
      </c>
      <c r="F26" s="6">
        <v>0</v>
      </c>
      <c r="G26" s="6">
        <v>0</v>
      </c>
      <c r="H26" s="6">
        <v>5</v>
      </c>
      <c r="I26" s="7" t="s">
        <v>13</v>
      </c>
    </row>
    <row r="27" spans="1:9" x14ac:dyDescent="0.2">
      <c r="A27" s="2" t="s">
        <v>48</v>
      </c>
      <c r="B27" s="6">
        <v>5</v>
      </c>
      <c r="C27" s="6">
        <v>0</v>
      </c>
      <c r="D27" s="6">
        <v>0</v>
      </c>
      <c r="E27" s="6">
        <v>5</v>
      </c>
      <c r="F27" s="6">
        <v>0</v>
      </c>
      <c r="G27" s="6">
        <v>0</v>
      </c>
      <c r="H27" s="6">
        <v>5</v>
      </c>
      <c r="I27" s="7" t="s">
        <v>13</v>
      </c>
    </row>
    <row r="28" spans="1:9" x14ac:dyDescent="0.2">
      <c r="A28" s="2" t="s">
        <v>17</v>
      </c>
      <c r="B28" s="6">
        <v>2</v>
      </c>
      <c r="C28" s="6">
        <v>2</v>
      </c>
      <c r="D28" s="6">
        <v>0</v>
      </c>
      <c r="E28" s="6">
        <v>2</v>
      </c>
      <c r="F28" s="6">
        <v>0</v>
      </c>
      <c r="G28" s="6">
        <v>0</v>
      </c>
      <c r="H28" s="6">
        <v>4</v>
      </c>
      <c r="I28" s="7" t="s">
        <v>13</v>
      </c>
    </row>
    <row r="29" spans="1:9" x14ac:dyDescent="0.2">
      <c r="A29" s="2" t="s">
        <v>16</v>
      </c>
      <c r="B29" s="6">
        <v>3</v>
      </c>
      <c r="C29" s="6">
        <v>0</v>
      </c>
      <c r="D29" s="6">
        <v>0</v>
      </c>
      <c r="E29" s="6">
        <v>3</v>
      </c>
      <c r="F29" s="6">
        <v>0</v>
      </c>
      <c r="G29" s="6">
        <v>0</v>
      </c>
      <c r="H29" s="6">
        <v>3</v>
      </c>
      <c r="I29" s="7" t="s">
        <v>13</v>
      </c>
    </row>
    <row r="30" spans="1:9" x14ac:dyDescent="0.2">
      <c r="A30" s="2" t="s">
        <v>28</v>
      </c>
      <c r="B30" s="6">
        <v>0</v>
      </c>
      <c r="C30" s="6">
        <v>2</v>
      </c>
      <c r="D30" s="6">
        <v>1</v>
      </c>
      <c r="E30" s="6">
        <v>1</v>
      </c>
      <c r="F30" s="6">
        <v>0</v>
      </c>
      <c r="G30" s="6">
        <v>0</v>
      </c>
      <c r="H30" s="6">
        <v>3</v>
      </c>
      <c r="I30" s="7" t="s">
        <v>13</v>
      </c>
    </row>
    <row r="31" spans="1:9" x14ac:dyDescent="0.2">
      <c r="A31" s="2" t="s">
        <v>32</v>
      </c>
      <c r="B31" s="6">
        <v>1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2</v>
      </c>
      <c r="I31" s="7" t="s">
        <v>13</v>
      </c>
    </row>
    <row r="32" spans="1:9" x14ac:dyDescent="0.2">
      <c r="A32" s="2" t="s">
        <v>49</v>
      </c>
      <c r="B32" s="6">
        <v>2</v>
      </c>
      <c r="C32" s="6">
        <v>0</v>
      </c>
      <c r="D32" s="6">
        <v>0</v>
      </c>
      <c r="E32" s="6">
        <v>2</v>
      </c>
      <c r="F32" s="6">
        <v>0</v>
      </c>
      <c r="G32" s="6">
        <v>0</v>
      </c>
      <c r="H32" s="6">
        <v>2</v>
      </c>
      <c r="I32" s="7" t="s">
        <v>13</v>
      </c>
    </row>
    <row r="33" spans="1:9" x14ac:dyDescent="0.2">
      <c r="A33" s="2" t="s">
        <v>53</v>
      </c>
      <c r="B33" s="6">
        <v>1</v>
      </c>
      <c r="C33" s="6">
        <v>1</v>
      </c>
      <c r="D33" s="6">
        <v>0</v>
      </c>
      <c r="E33" s="6">
        <v>1</v>
      </c>
      <c r="F33" s="6">
        <v>0</v>
      </c>
      <c r="G33" s="6">
        <v>0</v>
      </c>
      <c r="H33" s="6">
        <v>2</v>
      </c>
      <c r="I33" s="7" t="s">
        <v>13</v>
      </c>
    </row>
    <row r="34" spans="1:9" x14ac:dyDescent="0.2">
      <c r="A34" s="2" t="s">
        <v>54</v>
      </c>
      <c r="B34" s="6">
        <v>0</v>
      </c>
      <c r="C34" s="6">
        <v>2</v>
      </c>
      <c r="D34" s="6">
        <v>0</v>
      </c>
      <c r="E34" s="6">
        <v>0</v>
      </c>
      <c r="F34" s="6">
        <v>0</v>
      </c>
      <c r="G34" s="6">
        <v>0</v>
      </c>
      <c r="H34" s="6">
        <v>2</v>
      </c>
      <c r="I34" s="7" t="s">
        <v>13</v>
      </c>
    </row>
    <row r="35" spans="1:9" x14ac:dyDescent="0.2">
      <c r="A35" s="2" t="s">
        <v>19</v>
      </c>
      <c r="B35" s="6">
        <v>0</v>
      </c>
      <c r="C35" s="6">
        <v>1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7" t="s">
        <v>13</v>
      </c>
    </row>
    <row r="36" spans="1:9" x14ac:dyDescent="0.2">
      <c r="A36" s="2" t="s">
        <v>21</v>
      </c>
      <c r="B36" s="6">
        <v>0</v>
      </c>
      <c r="C36" s="6">
        <v>0</v>
      </c>
      <c r="D36" s="6">
        <v>0</v>
      </c>
      <c r="E36" s="6">
        <v>0</v>
      </c>
      <c r="F36" s="6">
        <v>1</v>
      </c>
      <c r="G36" s="6">
        <v>0</v>
      </c>
      <c r="H36" s="6">
        <v>1</v>
      </c>
      <c r="I36" s="7" t="s">
        <v>13</v>
      </c>
    </row>
    <row r="37" spans="1:9" x14ac:dyDescent="0.2">
      <c r="A37" s="2" t="s">
        <v>22</v>
      </c>
      <c r="B37" s="6">
        <v>0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1</v>
      </c>
      <c r="I37" s="7" t="s">
        <v>13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5739A-4223-4E1B-939B-7912514B3C77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6E6D50CD-D882-47E0-A547-7165D1E3F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5D755E-282D-47BE-BBAC-4F4C84810D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Sue Hafemeister - WVLS</cp:lastModifiedBy>
  <cp:lastPrinted>2023-01-26T14:48:10Z</cp:lastPrinted>
  <dcterms:created xsi:type="dcterms:W3CDTF">2023-01-13T16:08:08Z</dcterms:created>
  <dcterms:modified xsi:type="dcterms:W3CDTF">2023-01-26T14:48:12Z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</Properties>
</file>