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codeName="ThisWorkbook"/>
  <mc:AlternateContent xmlns:mc="http://schemas.openxmlformats.org/markup-compatibility/2006">
    <mc:Choice Requires="x15">
      <x15ac:absPath xmlns:x15ac="http://schemas.microsoft.com/office/spreadsheetml/2010/11/ac" url="https://wvls.sharepoint.com/sites/WVLS/Shared Documents/Service Areas/Administration/Annual Reports/2022/Circulation to Nonresidents/Ready to be Reviewed/"/>
    </mc:Choice>
  </mc:AlternateContent>
  <xr:revisionPtr revIDLastSave="49" documentId="8_{52F437B2-B37C-4C0F-B04F-0EE9E2CBAF06}" xr6:coauthVersionLast="47" xr6:coauthVersionMax="47" xr10:uidLastSave="{46004271-F9E0-4E56-BF96-8C04746C8A47}"/>
  <bookViews>
    <workbookView xWindow="-28920" yWindow="-2940" windowWidth="29040" windowHeight="15840" xr2:uid="{00000000-000D-0000-FFFF-FFFF00000000}"/>
  </bookViews>
  <sheets>
    <sheet name="Table" sheetId="1" r:id="rId1"/>
    <sheet name="Circulation Activity Chart" sheetId="2" r:id="rId2"/>
    <sheet name="Summary Chart" sheetId="3" r:id="rId3"/>
    <sheet name="Raw Data" sheetId="4" r:id="rId4"/>
  </sheets>
  <definedNames>
    <definedName name="_xlnm._FilterDatabase" localSheetId="0" hidden="1">Table!$A$3:$D$47</definedName>
    <definedName name="chart_title">'Raw Data'!$A$1</definedName>
    <definedName name="CheckinValues">IF(COUNTA('Raw Data'!$A:$A)-IF('Raw Data'!$A$2&lt;&gt;"",4,3)&gt;40,OFFSET('Raw Data'!$C$1,4,0,40,1),OFFSET('Raw Data'!$C$1,4,0,COUNTA('Raw Data'!$A:$A)-IF('Raw Data'!$A$2&lt;&gt;"",4,3),1))</definedName>
    <definedName name="CheckoutValues">IF(COUNTA('Raw Data'!$A:$A)-IF('Raw Data'!$A$2&lt;&gt;"",4,3)&gt;40,OFFSET('Raw Data'!$B$1,4,0,40,1),OFFSET('Raw Data'!$B$1,4,0,COUNTA('Raw Data'!$A:$A)-IF('Raw Data'!$A$2&lt;&gt;"",4,3),1))</definedName>
    <definedName name="HoldNoRecallValues">IF(COUNTA('Raw Data'!$A:$A)-IF('Raw Data'!$A$2&lt;&gt;"",4,3)&gt;40,OFFSET('Raw Data'!$G$1,4,0,40,1),OFFSET('Raw Data'!$G$1,4,0,COUNTA('Raw Data'!$A:$A)-IF('Raw Data'!$A$2&lt;&gt;"",4,3),1))</definedName>
    <definedName name="HoldValues">IF(COUNTA('Raw Data'!$A:$A)-IF('Raw Data'!$A$2&lt;&gt;"",4,3)&gt;40,OFFSET('Raw Data'!$F$1,4,0,40,1),OFFSET('Raw Data'!$F$1,4,0,COUNTA('Raw Data'!$A:$A)-IF('Raw Data'!$A$2&lt;&gt;"",4,3),1))</definedName>
    <definedName name="ItemsCircValues">IF(COUNTA('Raw Data'!$A:$A)-IF('Raw Data'!$A$2&lt;&gt;"",4,3)&gt;40,OFFSET('Raw Data'!$E$1,4,0,40,1),OFFSET('Raw Data'!$E$1,4,0,COUNTA('Raw Data'!$A:$A)-IF('Raw Data'!$A$2&lt;&gt;"",4,3),1))</definedName>
    <definedName name="RenewalValues">IF(COUNTA('Raw Data'!$A:$A)-IF('Raw Data'!$A$2&lt;&gt;"",4,3)&gt;40,OFFSET('Raw Data'!$D$1,4,0,40,1),OFFSET('Raw Data'!$D$1,4,0,COUNTA('Raw Data'!$A:$A)-IF('Raw Data'!$A$2&lt;&gt;"",4,3),1))</definedName>
    <definedName name="TerminalValues">IF(COUNTA('Raw Data'!$A:$A)-IF('Raw Data'!$A$2&lt;&gt;"",4,3)&gt;40,OFFSET('Raw Data'!$A$1,4,0,40,1),OFFSET('Raw Data'!$A$1,4,0,COUNTA('Raw Data'!$A:$A)-IF('Raw Data'!$A$2&lt;&gt;"",4,3),1))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7" i="1" l="1"/>
  <c r="G47" i="1"/>
  <c r="G45" i="1"/>
  <c r="G43" i="1"/>
  <c r="G42" i="1"/>
  <c r="I25" i="1"/>
  <c r="I23" i="1"/>
  <c r="I21" i="1"/>
  <c r="I27" i="1" s="1"/>
  <c r="I19" i="1"/>
  <c r="I15" i="1"/>
  <c r="G28" i="1"/>
  <c r="G23" i="1"/>
  <c r="G22" i="1"/>
  <c r="G17" i="1"/>
  <c r="G18" i="1" s="1"/>
  <c r="G16" i="1"/>
  <c r="G11" i="1"/>
  <c r="G10" i="1"/>
  <c r="G12" i="1" s="1"/>
  <c r="H6" i="1"/>
  <c r="H8" i="1" s="1"/>
  <c r="H4" i="1"/>
  <c r="H3" i="1"/>
  <c r="G24" i="1"/>
  <c r="G34" i="1" l="1"/>
</calcChain>
</file>

<file path=xl/sharedStrings.xml><?xml version="1.0" encoding="utf-8"?>
<sst xmlns="http://schemas.openxmlformats.org/spreadsheetml/2006/main" count="174" uniqueCount="96">
  <si>
    <t>CIRCULATION ACTIVITY by STAT GROUP (Jan 22-Dec 22)</t>
  </si>
  <si>
    <t>PCODE4</t>
  </si>
  <si>
    <t>CHKOUTS</t>
  </si>
  <si>
    <t>CHKINS</t>
  </si>
  <si>
    <t>RENEWALS</t>
  </si>
  <si>
    <t>ITEMS CIRC</t>
  </si>
  <si>
    <t>HOLDS</t>
  </si>
  <si>
    <t>Hl/RECLL</t>
  </si>
  <si>
    <t>TOTAL #</t>
  </si>
  <si>
    <t>PERCENT</t>
  </si>
  <si>
    <t>Ccl-Abbotsford, city of</t>
  </si>
  <si>
    <t>0.1%</t>
  </si>
  <si>
    <t>Ccl-Dorchester, village of</t>
  </si>
  <si>
    <t>0.0%</t>
  </si>
  <si>
    <t>Cc-Green Grove, twnshp of</t>
  </si>
  <si>
    <t>Ccl-Owen, city of</t>
  </si>
  <si>
    <t>Ccl-Thorp, city of</t>
  </si>
  <si>
    <t>Lcl-Antigo, city of</t>
  </si>
  <si>
    <t>Lil-Merrill, city of</t>
  </si>
  <si>
    <t>Li-Birch, twnshp of</t>
  </si>
  <si>
    <t>Li-Rockfalls, twnshp of</t>
  </si>
  <si>
    <t>Mcl-Athens, village of</t>
  </si>
  <si>
    <t>Mcl-Berlin, twnshp of</t>
  </si>
  <si>
    <t>Mcl-Holton, twnshp of</t>
  </si>
  <si>
    <t>Mcl-Hull, twnshp of</t>
  </si>
  <si>
    <t>0.6%</t>
  </si>
  <si>
    <t>Mcl-Spencer, village of</t>
  </si>
  <si>
    <t>Mcl-Wausau, city of</t>
  </si>
  <si>
    <t>Ocl-Rhinelander, city of</t>
  </si>
  <si>
    <t>Tcl-Medford, city of</t>
  </si>
  <si>
    <t>0.5%</t>
  </si>
  <si>
    <t>Tc-Browning, twnshp of</t>
  </si>
  <si>
    <t>Tc-Chelsea, twnshp of</t>
  </si>
  <si>
    <t>0.3%</t>
  </si>
  <si>
    <t>Tc-Goodrich, twnshp of</t>
  </si>
  <si>
    <t>1.0%</t>
  </si>
  <si>
    <t>Tc-Greenwood, twnshp of</t>
  </si>
  <si>
    <t>2.4%</t>
  </si>
  <si>
    <t>Tc-Hammel, twnshp of</t>
  </si>
  <si>
    <t>Tc-Jump River, twnshp of</t>
  </si>
  <si>
    <t>Tc-Medford, twnshp of</t>
  </si>
  <si>
    <t>Tc-Rib Lake, twnshp of</t>
  </si>
  <si>
    <t>19.3%</t>
  </si>
  <si>
    <t>Tcl-Westboro, twnshp of</t>
  </si>
  <si>
    <t>12.6%</t>
  </si>
  <si>
    <t>Tcl-Rib Lake, village of</t>
  </si>
  <si>
    <t>46.4%</t>
  </si>
  <si>
    <t>WI-Outagamie County</t>
  </si>
  <si>
    <t>Interlibrary Loan</t>
  </si>
  <si>
    <t>1.9%</t>
  </si>
  <si>
    <t>Prc-Hill, twnshp of</t>
  </si>
  <si>
    <t>3.9%</t>
  </si>
  <si>
    <t>Prc-Knox, twnshp of</t>
  </si>
  <si>
    <t>1.6%</t>
  </si>
  <si>
    <t>Prcl-Ogema, twnshp of</t>
  </si>
  <si>
    <t>4.0%</t>
  </si>
  <si>
    <t>Prc-Prentice, twnshp of</t>
  </si>
  <si>
    <t>Prc-Prentice, village of</t>
  </si>
  <si>
    <t>Prc-Spirit, twnshp of</t>
  </si>
  <si>
    <t>4.6%</t>
  </si>
  <si>
    <t>Vc-Arbor Vitae, twnshp of</t>
  </si>
  <si>
    <t>Vcl-Land O'lakes, twnshp of</t>
  </si>
  <si>
    <t>Total</t>
  </si>
  <si>
    <t>100.0%</t>
  </si>
  <si>
    <t xml:space="preserve">Total Circ </t>
  </si>
  <si>
    <t>Nonresident Circulations</t>
  </si>
  <si>
    <t>Circ to Local Libraried Patrons (enter as negative value)</t>
  </si>
  <si>
    <t>In 2022</t>
  </si>
  <si>
    <t xml:space="preserve">WVLS Cataloging (enter as a negative value) </t>
  </si>
  <si>
    <t>ILL (enter as negative value)</t>
  </si>
  <si>
    <t xml:space="preserve">TBD (enter as negative value) </t>
  </si>
  <si>
    <t>County</t>
  </si>
  <si>
    <t>With Library</t>
  </si>
  <si>
    <t>W/O Library</t>
  </si>
  <si>
    <t>TOTAL</t>
  </si>
  <si>
    <t>System County</t>
  </si>
  <si>
    <t xml:space="preserve">Clark </t>
  </si>
  <si>
    <t>Forest</t>
  </si>
  <si>
    <t>Adjacent Nonsystem County</t>
  </si>
  <si>
    <t>Langlade</t>
  </si>
  <si>
    <t>Marathon</t>
  </si>
  <si>
    <t>Oneida</t>
  </si>
  <si>
    <t>Wisconsin</t>
  </si>
  <si>
    <t>Out of State</t>
  </si>
  <si>
    <t>Question #9 Circulations to Nonresidents Living in an</t>
  </si>
  <si>
    <t>Adjacent County Who Do Not Have a Local Library</t>
  </si>
  <si>
    <t>Circ</t>
  </si>
  <si>
    <t>Chippewa</t>
  </si>
  <si>
    <t>Clark</t>
  </si>
  <si>
    <t>Lincoln</t>
  </si>
  <si>
    <t xml:space="preserve">Marathon </t>
  </si>
  <si>
    <t>Price</t>
  </si>
  <si>
    <t>Rusk</t>
  </si>
  <si>
    <t xml:space="preserve">All W/O minus Taylor, Forest, Langlade, Oneida. </t>
  </si>
  <si>
    <t xml:space="preserve">RIB LAKE </t>
  </si>
  <si>
    <t xml:space="preserve"> - -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</si>
</sst>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%__"/>
    <numFmt numFmtId="165" formatCode="0.0000"/>
    <numFmt numFmtId="166" formatCode="#,##0__"/>
    <numFmt numFmtId="167" formatCode="0.00_);[Red]\(0.00\)"/>
  </numFmts>
  <fonts count="12" x14ac:knownFonts="1">
    <font>
      <sz val="12"/>
      <name val="Arial"/>
    </font>
    <font>
      <sz val="10"/>
      <name val="Verdana"/>
      <family val="2"/>
    </font>
    <font>
      <sz val="24"/>
      <name val="Arial"/>
      <family val="2"/>
    </font>
    <font>
      <sz val="12"/>
      <name val="Arial"/>
      <family val="2"/>
    </font>
    <font>
      <sz val="18"/>
      <color indexed="15"/>
      <name val="Arial"/>
      <family val="2"/>
    </font>
    <font>
      <b/>
      <sz val="11"/>
      <color indexed="15"/>
      <name val="Arial"/>
      <family val="2"/>
    </font>
    <font>
      <sz val="18"/>
      <color indexed="43"/>
      <name val="Arial"/>
      <family val="2"/>
    </font>
    <font>
      <sz val="11"/>
      <color indexed="9"/>
      <name val="Arial"/>
      <family val="2"/>
    </font>
    <font>
      <b/>
      <sz val="12"/>
      <name val="Arial"/>
      <family val="2"/>
    </font>
    <font>
      <b/>
      <sz val="10"/>
      <name val="Verdana"/>
      <family val="2"/>
    </font>
    <font>
      <b/>
      <sz val="10"/>
      <color rgb="FFFF0000"/>
      <name val="Verdana"/>
      <family val="2"/>
    </font>
    <font>
      <sz val="10"/>
      <color rgb="FFFF0000"/>
      <name val="Verdana"/>
      <family val="2"/>
    </font>
  </fonts>
  <fills count="11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11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7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right"/>
    </xf>
    <xf numFmtId="1" fontId="1" fillId="0" borderId="0" xfId="0" applyNumberFormat="1" applyFont="1"/>
    <xf numFmtId="165" fontId="1" fillId="0" borderId="0" xfId="0" applyNumberFormat="1" applyFont="1"/>
    <xf numFmtId="166" fontId="1" fillId="0" borderId="0" xfId="0" applyNumberFormat="1" applyFont="1"/>
    <xf numFmtId="164" fontId="1" fillId="0" borderId="0" xfId="0" applyNumberFormat="1" applyFont="1"/>
    <xf numFmtId="0" fontId="2" fillId="0" borderId="0" xfId="0" applyFont="1" applyAlignment="1">
      <alignment horizontal="center" vertical="top" wrapText="1"/>
    </xf>
    <xf numFmtId="0" fontId="8" fillId="0" borderId="0" xfId="1" applyFont="1" applyAlignment="1">
      <alignment horizontal="center" wrapText="1"/>
    </xf>
    <xf numFmtId="0" fontId="3" fillId="0" borderId="0" xfId="1" applyAlignment="1">
      <alignment horizontal="center" wrapText="1"/>
    </xf>
    <xf numFmtId="166" fontId="8" fillId="0" borderId="0" xfId="1" applyNumberFormat="1" applyFont="1" applyAlignment="1">
      <alignment vertical="center"/>
    </xf>
    <xf numFmtId="0" fontId="3" fillId="0" borderId="0" xfId="1" applyAlignment="1">
      <alignment horizontal="center"/>
    </xf>
    <xf numFmtId="0" fontId="9" fillId="0" borderId="0" xfId="1" applyFont="1" applyAlignment="1">
      <alignment horizontal="center"/>
    </xf>
    <xf numFmtId="0" fontId="8" fillId="0" borderId="0" xfId="1" applyFont="1" applyAlignment="1">
      <alignment vertical="center"/>
    </xf>
    <xf numFmtId="38" fontId="1" fillId="0" borderId="0" xfId="1" applyNumberFormat="1" applyFont="1"/>
    <xf numFmtId="0" fontId="1" fillId="0" borderId="0" xfId="1" applyFont="1"/>
    <xf numFmtId="0" fontId="3" fillId="0" borderId="0" xfId="1" applyAlignment="1">
      <alignment horizontal="left"/>
    </xf>
    <xf numFmtId="38" fontId="9" fillId="4" borderId="0" xfId="1" applyNumberFormat="1" applyFont="1" applyFill="1"/>
    <xf numFmtId="0" fontId="3" fillId="0" borderId="0" xfId="1"/>
    <xf numFmtId="0" fontId="9" fillId="0" borderId="0" xfId="1" applyFont="1" applyAlignment="1">
      <alignment horizontal="left"/>
    </xf>
    <xf numFmtId="166" fontId="9" fillId="0" borderId="0" xfId="1" applyNumberFormat="1" applyFont="1" applyAlignment="1">
      <alignment horizontal="left"/>
    </xf>
    <xf numFmtId="167" fontId="1" fillId="0" borderId="0" xfId="1" applyNumberFormat="1" applyFont="1"/>
    <xf numFmtId="0" fontId="10" fillId="0" borderId="0" xfId="1" applyFont="1" applyAlignment="1">
      <alignment horizontal="left"/>
    </xf>
    <xf numFmtId="166" fontId="10" fillId="0" borderId="0" xfId="1" applyNumberFormat="1" applyFont="1" applyAlignment="1">
      <alignment horizontal="left"/>
    </xf>
    <xf numFmtId="0" fontId="9" fillId="5" borderId="0" xfId="1" applyFont="1" applyFill="1" applyAlignment="1">
      <alignment horizontal="left"/>
    </xf>
    <xf numFmtId="166" fontId="9" fillId="5" borderId="0" xfId="1" applyNumberFormat="1" applyFont="1" applyFill="1" applyAlignment="1">
      <alignment horizontal="left"/>
    </xf>
    <xf numFmtId="3" fontId="1" fillId="0" borderId="0" xfId="1" applyNumberFormat="1" applyFont="1"/>
    <xf numFmtId="3" fontId="3" fillId="0" borderId="0" xfId="1" applyNumberFormat="1"/>
    <xf numFmtId="0" fontId="9" fillId="6" borderId="0" xfId="1" applyFont="1" applyFill="1" applyAlignment="1">
      <alignment horizontal="left"/>
    </xf>
    <xf numFmtId="166" fontId="9" fillId="6" borderId="0" xfId="1" applyNumberFormat="1" applyFont="1" applyFill="1" applyAlignment="1">
      <alignment horizontal="left"/>
    </xf>
    <xf numFmtId="0" fontId="9" fillId="7" borderId="0" xfId="1" applyFont="1" applyFill="1" applyAlignment="1">
      <alignment horizontal="left"/>
    </xf>
    <xf numFmtId="166" fontId="9" fillId="7" borderId="0" xfId="1" applyNumberFormat="1" applyFont="1" applyFill="1" applyAlignment="1">
      <alignment horizontal="left"/>
    </xf>
    <xf numFmtId="3" fontId="1" fillId="0" borderId="2" xfId="1" applyNumberFormat="1" applyFont="1" applyBorder="1"/>
    <xf numFmtId="38" fontId="9" fillId="6" borderId="0" xfId="1" applyNumberFormat="1" applyFont="1" applyFill="1"/>
    <xf numFmtId="166" fontId="1" fillId="0" borderId="0" xfId="1" applyNumberFormat="1" applyFont="1" applyAlignment="1">
      <alignment horizontal="left"/>
    </xf>
    <xf numFmtId="0" fontId="1" fillId="0" borderId="2" xfId="1" applyFont="1" applyBorder="1" applyAlignment="1">
      <alignment horizontal="left"/>
    </xf>
    <xf numFmtId="166" fontId="9" fillId="4" borderId="0" xfId="1" applyNumberFormat="1" applyFont="1" applyFill="1" applyAlignment="1">
      <alignment horizontal="left"/>
    </xf>
    <xf numFmtId="0" fontId="9" fillId="0" borderId="0" xfId="1" applyFont="1"/>
    <xf numFmtId="0" fontId="9" fillId="0" borderId="2" xfId="1" applyFont="1" applyBorder="1" applyAlignment="1">
      <alignment horizontal="left"/>
    </xf>
    <xf numFmtId="166" fontId="10" fillId="7" borderId="0" xfId="1" applyNumberFormat="1" applyFont="1" applyFill="1" applyAlignment="1">
      <alignment horizontal="left"/>
    </xf>
    <xf numFmtId="166" fontId="10" fillId="6" borderId="0" xfId="1" applyNumberFormat="1" applyFont="1" applyFill="1" applyAlignment="1">
      <alignment horizontal="left"/>
    </xf>
    <xf numFmtId="166" fontId="10" fillId="7" borderId="2" xfId="1" applyNumberFormat="1" applyFont="1" applyFill="1" applyBorder="1" applyAlignment="1">
      <alignment horizontal="left"/>
    </xf>
    <xf numFmtId="0" fontId="1" fillId="10" borderId="0" xfId="0" applyFont="1" applyFill="1" applyAlignment="1">
      <alignment horizontal="left"/>
    </xf>
    <xf numFmtId="166" fontId="1" fillId="10" borderId="0" xfId="0" applyNumberFormat="1" applyFont="1" applyFill="1"/>
    <xf numFmtId="0" fontId="1" fillId="7" borderId="0" xfId="0" applyFont="1" applyFill="1" applyAlignment="1">
      <alignment horizontal="left"/>
    </xf>
    <xf numFmtId="166" fontId="1" fillId="7" borderId="0" xfId="0" applyNumberFormat="1" applyFont="1" applyFill="1"/>
    <xf numFmtId="0" fontId="1" fillId="5" borderId="0" xfId="0" applyFont="1" applyFill="1" applyAlignment="1">
      <alignment horizontal="left"/>
    </xf>
    <xf numFmtId="166" fontId="1" fillId="5" borderId="0" xfId="0" applyNumberFormat="1" applyFont="1" applyFill="1"/>
    <xf numFmtId="0" fontId="1" fillId="6" borderId="0" xfId="0" applyFont="1" applyFill="1" applyAlignment="1">
      <alignment horizontal="left"/>
    </xf>
    <xf numFmtId="166" fontId="1" fillId="6" borderId="0" xfId="0" applyNumberFormat="1" applyFont="1" applyFill="1"/>
    <xf numFmtId="0" fontId="11" fillId="6" borderId="0" xfId="0" applyFont="1" applyFill="1" applyAlignment="1">
      <alignment horizontal="left"/>
    </xf>
    <xf numFmtId="166" fontId="11" fillId="6" borderId="0" xfId="0" applyNumberFormat="1" applyFont="1" applyFill="1"/>
    <xf numFmtId="0" fontId="11" fillId="5" borderId="0" xfId="0" applyFont="1" applyFill="1" applyAlignment="1">
      <alignment horizontal="left"/>
    </xf>
    <xf numFmtId="166" fontId="11" fillId="5" borderId="0" xfId="0" applyNumberFormat="1" applyFont="1" applyFill="1"/>
    <xf numFmtId="0" fontId="11" fillId="7" borderId="0" xfId="0" applyFont="1" applyFill="1" applyAlignment="1">
      <alignment horizontal="left"/>
    </xf>
    <xf numFmtId="166" fontId="11" fillId="7" borderId="0" xfId="0" applyNumberFormat="1" applyFont="1" applyFill="1"/>
    <xf numFmtId="166" fontId="1" fillId="0" borderId="0" xfId="1" applyNumberFormat="1" applyFont="1"/>
    <xf numFmtId="0" fontId="9" fillId="8" borderId="0" xfId="1" applyFont="1" applyFill="1" applyAlignment="1">
      <alignment horizontal="left" vertical="center"/>
    </xf>
    <xf numFmtId="0" fontId="8" fillId="8" borderId="0" xfId="1" applyFont="1" applyFill="1" applyAlignment="1">
      <alignment horizontal="left" vertical="center"/>
    </xf>
    <xf numFmtId="0" fontId="9" fillId="9" borderId="0" xfId="1" applyFont="1" applyFill="1" applyAlignment="1">
      <alignment horizontal="left" vertical="center"/>
    </xf>
    <xf numFmtId="0" fontId="8" fillId="9" borderId="0" xfId="1" applyFont="1" applyFill="1" applyAlignment="1">
      <alignment horizontal="left" vertical="center"/>
    </xf>
    <xf numFmtId="0" fontId="6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top" wrapText="1"/>
    </xf>
    <xf numFmtId="0" fontId="9" fillId="5" borderId="0" xfId="1" applyFont="1" applyFill="1" applyAlignment="1">
      <alignment horizontal="left" vertical="center"/>
    </xf>
    <xf numFmtId="0" fontId="8" fillId="5" borderId="0" xfId="1" applyFont="1" applyFill="1" applyAlignment="1">
      <alignment horizontal="left" vertical="center"/>
    </xf>
    <xf numFmtId="0" fontId="9" fillId="6" borderId="0" xfId="1" applyFont="1" applyFill="1" applyAlignment="1">
      <alignment horizontal="left" vertical="center"/>
    </xf>
    <xf numFmtId="0" fontId="8" fillId="6" borderId="0" xfId="1" applyFont="1" applyFill="1" applyAlignment="1">
      <alignment horizontal="left" vertical="center"/>
    </xf>
    <xf numFmtId="0" fontId="9" fillId="7" borderId="0" xfId="1" applyFont="1" applyFill="1" applyAlignment="1">
      <alignment horizontal="left" vertical="center"/>
    </xf>
    <xf numFmtId="0" fontId="8" fillId="7" borderId="0" xfId="1" applyFont="1" applyFill="1" applyAlignment="1">
      <alignment horizontal="left" vertical="center"/>
    </xf>
  </cellXfs>
  <cellStyles count="2">
    <cellStyle name="Normal" xfId="0" builtinId="0"/>
    <cellStyle name="Normal 2" xfId="1" xr:uid="{A18D5154-82F3-4082-9263-F54DB8154021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CBCB"/>
      <rgbColor rgb="00FAC93D"/>
      <rgbColor rgb="00265787"/>
      <rgbColor rgb="00FFFF00"/>
      <rgbColor rgb="00FFE7FF"/>
      <rgbColor rgb="00F5E39E"/>
      <rgbColor rgb="00800000"/>
      <rgbColor rgb="009C1F2E"/>
      <rgbColor rgb="00010000"/>
      <rgbColor rgb="00CCCC00"/>
      <rgbColor rgb="00CCCCCC"/>
      <rgbColor rgb="00F79642"/>
      <rgbColor rgb="00EAEAEA"/>
      <rgbColor rgb="00808080"/>
      <rgbColor rgb="00CBCBFF"/>
      <rgbColor rgb="00E8B8D0"/>
      <rgbColor rgb="00FFFFCC"/>
      <rgbColor rgb="00CCFFFF"/>
      <rgbColor rgb="00FFD3FF"/>
      <rgbColor rgb="00FFB3B3"/>
      <rgbColor rgb="0099CCFF"/>
      <rgbColor rgb="00CCCCFF"/>
      <rgbColor rgb="005B5BFF"/>
      <rgbColor rgb="00FF41FF"/>
      <rgbColor rgb="00E5E000"/>
      <rgbColor rgb="0000CBC6"/>
      <rgbColor rgb="00FF31FF"/>
      <rgbColor rgb="00800000"/>
      <rgbColor rgb="00008080"/>
      <rgbColor rgb="000000FF"/>
      <rgbColor rgb="007D99BA"/>
      <rgbColor rgb="00ADBFB0"/>
      <rgbColor rgb="00738F80"/>
      <rgbColor rgb="00FFFF99"/>
      <rgbColor rgb="009EB0C9"/>
      <rgbColor rgb="00FFC3E1"/>
      <rgbColor rgb="00D6D9DE"/>
      <rgbColor rgb="00FFCC99"/>
      <rgbColor rgb="005E82AB"/>
      <rgbColor rgb="00FCCFA6"/>
      <rgbColor rgb="00A8E400"/>
      <rgbColor rgb="00FFCC00"/>
      <rgbColor rgb="00FF9900"/>
      <rgbColor rgb="00FF6600"/>
      <rgbColor rgb="00999999"/>
      <rgbColor rgb="00969696"/>
      <rgbColor rgb="00003366"/>
      <rgbColor rgb="00EBBFBF"/>
      <rgbColor rgb="00003300"/>
      <rgbColor rgb="007BB800"/>
      <rgbColor rgb="00993300"/>
      <rgbColor rgb="00CCD4DB"/>
      <rgbColor rgb="00666666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2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2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Circulation Activity</a:t>
            </a:r>
          </a:p>
        </c:rich>
      </c:tx>
      <c:layout>
        <c:manualLayout>
          <c:xMode val="edge"/>
          <c:yMode val="edge"/>
          <c:x val="0.38288677614520311"/>
          <c:y val="2.010723860589812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9127052722558339"/>
          <c:y val="0.17493297587131368"/>
          <c:w val="0.63699222126188415"/>
          <c:h val="0.75469168900804284"/>
        </c:manualLayout>
      </c:layout>
      <c:barChart>
        <c:barDir val="bar"/>
        <c:grouping val="stacked"/>
        <c:varyColors val="0"/>
        <c:ser>
          <c:idx val="2"/>
          <c:order val="0"/>
          <c:tx>
            <c:strRef>
              <c:f>'Raw Data'!$B$3</c:f>
              <c:strCache>
                <c:ptCount val="1"/>
                <c:pt idx="0">
                  <c:v>CHKOUTS</c:v>
                </c:pt>
              </c:strCache>
            </c:strRef>
          </c:tx>
          <c:spPr>
            <a:solidFill>
              <a:srgbClr val="F5E39E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[0]!TerminalValues</c:f>
              <c:strCache>
                <c:ptCount val="37"/>
                <c:pt idx="0">
                  <c:v>Tcl-Rib Lake, village of</c:v>
                </c:pt>
                <c:pt idx="1">
                  <c:v>Tc-Rib Lake, twnshp of</c:v>
                </c:pt>
                <c:pt idx="2">
                  <c:v>Tcl-Westboro, twnshp of</c:v>
                </c:pt>
                <c:pt idx="3">
                  <c:v>Prc-Spirit, twnshp of</c:v>
                </c:pt>
                <c:pt idx="4">
                  <c:v>Prcl-Ogema, twnshp of</c:v>
                </c:pt>
                <c:pt idx="5">
                  <c:v>Prc-Hill, twnshp of</c:v>
                </c:pt>
                <c:pt idx="6">
                  <c:v>Tc-Greenwood, twnshp of</c:v>
                </c:pt>
                <c:pt idx="7">
                  <c:v>Interlibrary Loan</c:v>
                </c:pt>
                <c:pt idx="8">
                  <c:v>Prc-Knox, twnshp of</c:v>
                </c:pt>
                <c:pt idx="9">
                  <c:v>Tc-Goodrich, twnshp of</c:v>
                </c:pt>
                <c:pt idx="10">
                  <c:v>Mcl-Hull, twnshp of</c:v>
                </c:pt>
                <c:pt idx="11">
                  <c:v>Tcl-Medford, city of</c:v>
                </c:pt>
                <c:pt idx="12">
                  <c:v>Tc-Chelsea, twnshp of</c:v>
                </c:pt>
                <c:pt idx="13">
                  <c:v>Mcl-Wausau, city of</c:v>
                </c:pt>
                <c:pt idx="14">
                  <c:v>Tc-Hammel, twnshp of</c:v>
                </c:pt>
                <c:pt idx="15">
                  <c:v>Tc-Medford, twnshp of</c:v>
                </c:pt>
                <c:pt idx="16">
                  <c:v>Ccl-Abbotsford, city of</c:v>
                </c:pt>
                <c:pt idx="17">
                  <c:v>Ccl-Owen, city of</c:v>
                </c:pt>
                <c:pt idx="18">
                  <c:v>Prc-Prentice, twnshp of</c:v>
                </c:pt>
                <c:pt idx="19">
                  <c:v>Ocl-Rhinelander, city of</c:v>
                </c:pt>
                <c:pt idx="20">
                  <c:v>WI-Outagamie County</c:v>
                </c:pt>
                <c:pt idx="21">
                  <c:v>Tc-Browning, twnshp of</c:v>
                </c:pt>
                <c:pt idx="22">
                  <c:v>Prc-Prentice, village of</c:v>
                </c:pt>
                <c:pt idx="23">
                  <c:v>Lil-Merrill, city of</c:v>
                </c:pt>
                <c:pt idx="24">
                  <c:v>Ccl-Thorp, city of</c:v>
                </c:pt>
                <c:pt idx="25">
                  <c:v>Li-Birch, twnshp of</c:v>
                </c:pt>
                <c:pt idx="26">
                  <c:v>Vcl-Land O'lakes, twnshp of</c:v>
                </c:pt>
                <c:pt idx="27">
                  <c:v>Ccl-Dorchester, village of</c:v>
                </c:pt>
                <c:pt idx="28">
                  <c:v>Cc-Green Grove, twnshp of</c:v>
                </c:pt>
                <c:pt idx="29">
                  <c:v>Li-Rockfalls, twnshp of</c:v>
                </c:pt>
                <c:pt idx="30">
                  <c:v>Mcl-Berlin, twnshp of</c:v>
                </c:pt>
                <c:pt idx="31">
                  <c:v>Mcl-Holton, twnshp of</c:v>
                </c:pt>
                <c:pt idx="32">
                  <c:v>Lcl-Antigo, city of</c:v>
                </c:pt>
                <c:pt idx="33">
                  <c:v>Mcl-Athens, village of</c:v>
                </c:pt>
                <c:pt idx="34">
                  <c:v>Mcl-Spencer, village of</c:v>
                </c:pt>
                <c:pt idx="35">
                  <c:v>Tc-Jump River, twnshp of</c:v>
                </c:pt>
                <c:pt idx="36">
                  <c:v>Vc-Arbor Vitae, twnshp of</c:v>
                </c:pt>
              </c:strCache>
            </c:strRef>
          </c:cat>
          <c:val>
            <c:numRef>
              <c:f>[0]!CheckoutValues</c:f>
              <c:numCache>
                <c:formatCode>0</c:formatCode>
                <c:ptCount val="37"/>
                <c:pt idx="0">
                  <c:v>5733</c:v>
                </c:pt>
                <c:pt idx="1">
                  <c:v>2488</c:v>
                </c:pt>
                <c:pt idx="2">
                  <c:v>1530</c:v>
                </c:pt>
                <c:pt idx="3">
                  <c:v>598</c:v>
                </c:pt>
                <c:pt idx="4">
                  <c:v>495</c:v>
                </c:pt>
                <c:pt idx="5">
                  <c:v>508</c:v>
                </c:pt>
                <c:pt idx="6">
                  <c:v>303</c:v>
                </c:pt>
                <c:pt idx="7">
                  <c:v>185</c:v>
                </c:pt>
                <c:pt idx="8">
                  <c:v>218</c:v>
                </c:pt>
                <c:pt idx="9">
                  <c:v>133</c:v>
                </c:pt>
                <c:pt idx="10">
                  <c:v>82</c:v>
                </c:pt>
                <c:pt idx="11">
                  <c:v>78</c:v>
                </c:pt>
                <c:pt idx="12">
                  <c:v>52</c:v>
                </c:pt>
                <c:pt idx="13">
                  <c:v>27</c:v>
                </c:pt>
                <c:pt idx="14">
                  <c:v>24</c:v>
                </c:pt>
                <c:pt idx="15">
                  <c:v>10</c:v>
                </c:pt>
                <c:pt idx="16">
                  <c:v>19</c:v>
                </c:pt>
                <c:pt idx="17">
                  <c:v>0</c:v>
                </c:pt>
                <c:pt idx="18">
                  <c:v>8</c:v>
                </c:pt>
                <c:pt idx="19">
                  <c:v>15</c:v>
                </c:pt>
                <c:pt idx="20">
                  <c:v>7</c:v>
                </c:pt>
                <c:pt idx="21">
                  <c:v>6</c:v>
                </c:pt>
                <c:pt idx="22">
                  <c:v>5</c:v>
                </c:pt>
                <c:pt idx="23">
                  <c:v>2</c:v>
                </c:pt>
                <c:pt idx="24">
                  <c:v>4</c:v>
                </c:pt>
                <c:pt idx="25">
                  <c:v>4</c:v>
                </c:pt>
                <c:pt idx="26">
                  <c:v>0</c:v>
                </c:pt>
                <c:pt idx="27">
                  <c:v>1</c:v>
                </c:pt>
                <c:pt idx="28">
                  <c:v>4</c:v>
                </c:pt>
                <c:pt idx="29">
                  <c:v>2</c:v>
                </c:pt>
                <c:pt idx="30">
                  <c:v>3</c:v>
                </c:pt>
                <c:pt idx="31">
                  <c:v>2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1</c:v>
                </c:pt>
                <c:pt idx="3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56-4BAB-8432-2C2B9FFF3C60}"/>
            </c:ext>
          </c:extLst>
        </c:ser>
        <c:ser>
          <c:idx val="3"/>
          <c:order val="1"/>
          <c:tx>
            <c:strRef>
              <c:f>'Raw Data'!$C$3</c:f>
              <c:strCache>
                <c:ptCount val="1"/>
                <c:pt idx="0">
                  <c:v>CHKINS</c:v>
                </c:pt>
              </c:strCache>
            </c:strRef>
          </c:tx>
          <c:spPr>
            <a:solidFill>
              <a:srgbClr val="FCCFA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[0]!TerminalValues</c:f>
              <c:strCache>
                <c:ptCount val="37"/>
                <c:pt idx="0">
                  <c:v>Tcl-Rib Lake, village of</c:v>
                </c:pt>
                <c:pt idx="1">
                  <c:v>Tc-Rib Lake, twnshp of</c:v>
                </c:pt>
                <c:pt idx="2">
                  <c:v>Tcl-Westboro, twnshp of</c:v>
                </c:pt>
                <c:pt idx="3">
                  <c:v>Prc-Spirit, twnshp of</c:v>
                </c:pt>
                <c:pt idx="4">
                  <c:v>Prcl-Ogema, twnshp of</c:v>
                </c:pt>
                <c:pt idx="5">
                  <c:v>Prc-Hill, twnshp of</c:v>
                </c:pt>
                <c:pt idx="6">
                  <c:v>Tc-Greenwood, twnshp of</c:v>
                </c:pt>
                <c:pt idx="7">
                  <c:v>Interlibrary Loan</c:v>
                </c:pt>
                <c:pt idx="8">
                  <c:v>Prc-Knox, twnshp of</c:v>
                </c:pt>
                <c:pt idx="9">
                  <c:v>Tc-Goodrich, twnshp of</c:v>
                </c:pt>
                <c:pt idx="10">
                  <c:v>Mcl-Hull, twnshp of</c:v>
                </c:pt>
                <c:pt idx="11">
                  <c:v>Tcl-Medford, city of</c:v>
                </c:pt>
                <c:pt idx="12">
                  <c:v>Tc-Chelsea, twnshp of</c:v>
                </c:pt>
                <c:pt idx="13">
                  <c:v>Mcl-Wausau, city of</c:v>
                </c:pt>
                <c:pt idx="14">
                  <c:v>Tc-Hammel, twnshp of</c:v>
                </c:pt>
                <c:pt idx="15">
                  <c:v>Tc-Medford, twnshp of</c:v>
                </c:pt>
                <c:pt idx="16">
                  <c:v>Ccl-Abbotsford, city of</c:v>
                </c:pt>
                <c:pt idx="17">
                  <c:v>Ccl-Owen, city of</c:v>
                </c:pt>
                <c:pt idx="18">
                  <c:v>Prc-Prentice, twnshp of</c:v>
                </c:pt>
                <c:pt idx="19">
                  <c:v>Ocl-Rhinelander, city of</c:v>
                </c:pt>
                <c:pt idx="20">
                  <c:v>WI-Outagamie County</c:v>
                </c:pt>
                <c:pt idx="21">
                  <c:v>Tc-Browning, twnshp of</c:v>
                </c:pt>
                <c:pt idx="22">
                  <c:v>Prc-Prentice, village of</c:v>
                </c:pt>
                <c:pt idx="23">
                  <c:v>Lil-Merrill, city of</c:v>
                </c:pt>
                <c:pt idx="24">
                  <c:v>Ccl-Thorp, city of</c:v>
                </c:pt>
                <c:pt idx="25">
                  <c:v>Li-Birch, twnshp of</c:v>
                </c:pt>
                <c:pt idx="26">
                  <c:v>Vcl-Land O'lakes, twnshp of</c:v>
                </c:pt>
                <c:pt idx="27">
                  <c:v>Ccl-Dorchester, village of</c:v>
                </c:pt>
                <c:pt idx="28">
                  <c:v>Cc-Green Grove, twnshp of</c:v>
                </c:pt>
                <c:pt idx="29">
                  <c:v>Li-Rockfalls, twnshp of</c:v>
                </c:pt>
                <c:pt idx="30">
                  <c:v>Mcl-Berlin, twnshp of</c:v>
                </c:pt>
                <c:pt idx="31">
                  <c:v>Mcl-Holton, twnshp of</c:v>
                </c:pt>
                <c:pt idx="32">
                  <c:v>Lcl-Antigo, city of</c:v>
                </c:pt>
                <c:pt idx="33">
                  <c:v>Mcl-Athens, village of</c:v>
                </c:pt>
                <c:pt idx="34">
                  <c:v>Mcl-Spencer, village of</c:v>
                </c:pt>
                <c:pt idx="35">
                  <c:v>Tc-Jump River, twnshp of</c:v>
                </c:pt>
                <c:pt idx="36">
                  <c:v>Vc-Arbor Vitae, twnshp of</c:v>
                </c:pt>
              </c:strCache>
            </c:strRef>
          </c:cat>
          <c:val>
            <c:numRef>
              <c:f>[0]!CheckinValues</c:f>
              <c:numCache>
                <c:formatCode>0</c:formatCode>
                <c:ptCount val="37"/>
                <c:pt idx="0">
                  <c:v>5812</c:v>
                </c:pt>
                <c:pt idx="1">
                  <c:v>2529</c:v>
                </c:pt>
                <c:pt idx="2">
                  <c:v>1765</c:v>
                </c:pt>
                <c:pt idx="3">
                  <c:v>620</c:v>
                </c:pt>
                <c:pt idx="4">
                  <c:v>512</c:v>
                </c:pt>
                <c:pt idx="5">
                  <c:v>533</c:v>
                </c:pt>
                <c:pt idx="6">
                  <c:v>302</c:v>
                </c:pt>
                <c:pt idx="7">
                  <c:v>174</c:v>
                </c:pt>
                <c:pt idx="8">
                  <c:v>224</c:v>
                </c:pt>
                <c:pt idx="9">
                  <c:v>135</c:v>
                </c:pt>
                <c:pt idx="10">
                  <c:v>105</c:v>
                </c:pt>
                <c:pt idx="11">
                  <c:v>68</c:v>
                </c:pt>
                <c:pt idx="12">
                  <c:v>50</c:v>
                </c:pt>
                <c:pt idx="13">
                  <c:v>3</c:v>
                </c:pt>
                <c:pt idx="14">
                  <c:v>9</c:v>
                </c:pt>
                <c:pt idx="15">
                  <c:v>12</c:v>
                </c:pt>
                <c:pt idx="16">
                  <c:v>2</c:v>
                </c:pt>
                <c:pt idx="17">
                  <c:v>21</c:v>
                </c:pt>
                <c:pt idx="18">
                  <c:v>8</c:v>
                </c:pt>
                <c:pt idx="19">
                  <c:v>1</c:v>
                </c:pt>
                <c:pt idx="20">
                  <c:v>7</c:v>
                </c:pt>
                <c:pt idx="21">
                  <c:v>6</c:v>
                </c:pt>
                <c:pt idx="22">
                  <c:v>3</c:v>
                </c:pt>
                <c:pt idx="23">
                  <c:v>6</c:v>
                </c:pt>
                <c:pt idx="24">
                  <c:v>4</c:v>
                </c:pt>
                <c:pt idx="25">
                  <c:v>3</c:v>
                </c:pt>
                <c:pt idx="26">
                  <c:v>6</c:v>
                </c:pt>
                <c:pt idx="27">
                  <c:v>1</c:v>
                </c:pt>
                <c:pt idx="28">
                  <c:v>0</c:v>
                </c:pt>
                <c:pt idx="29">
                  <c:v>2</c:v>
                </c:pt>
                <c:pt idx="30">
                  <c:v>0</c:v>
                </c:pt>
                <c:pt idx="31">
                  <c:v>0</c:v>
                </c:pt>
                <c:pt idx="32">
                  <c:v>1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356-4BAB-8432-2C2B9FFF3C60}"/>
            </c:ext>
          </c:extLst>
        </c:ser>
        <c:ser>
          <c:idx val="4"/>
          <c:order val="2"/>
          <c:tx>
            <c:strRef>
              <c:f>'Raw Data'!$D$3</c:f>
              <c:strCache>
                <c:ptCount val="1"/>
                <c:pt idx="0">
                  <c:v>RENEWALS</c:v>
                </c:pt>
              </c:strCache>
            </c:strRef>
          </c:tx>
          <c:spPr>
            <a:solidFill>
              <a:srgbClr val="EBBFB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[0]!TerminalValues</c:f>
              <c:strCache>
                <c:ptCount val="37"/>
                <c:pt idx="0">
                  <c:v>Tcl-Rib Lake, village of</c:v>
                </c:pt>
                <c:pt idx="1">
                  <c:v>Tc-Rib Lake, twnshp of</c:v>
                </c:pt>
                <c:pt idx="2">
                  <c:v>Tcl-Westboro, twnshp of</c:v>
                </c:pt>
                <c:pt idx="3">
                  <c:v>Prc-Spirit, twnshp of</c:v>
                </c:pt>
                <c:pt idx="4">
                  <c:v>Prcl-Ogema, twnshp of</c:v>
                </c:pt>
                <c:pt idx="5">
                  <c:v>Prc-Hill, twnshp of</c:v>
                </c:pt>
                <c:pt idx="6">
                  <c:v>Tc-Greenwood, twnshp of</c:v>
                </c:pt>
                <c:pt idx="7">
                  <c:v>Interlibrary Loan</c:v>
                </c:pt>
                <c:pt idx="8">
                  <c:v>Prc-Knox, twnshp of</c:v>
                </c:pt>
                <c:pt idx="9">
                  <c:v>Tc-Goodrich, twnshp of</c:v>
                </c:pt>
                <c:pt idx="10">
                  <c:v>Mcl-Hull, twnshp of</c:v>
                </c:pt>
                <c:pt idx="11">
                  <c:v>Tcl-Medford, city of</c:v>
                </c:pt>
                <c:pt idx="12">
                  <c:v>Tc-Chelsea, twnshp of</c:v>
                </c:pt>
                <c:pt idx="13">
                  <c:v>Mcl-Wausau, city of</c:v>
                </c:pt>
                <c:pt idx="14">
                  <c:v>Tc-Hammel, twnshp of</c:v>
                </c:pt>
                <c:pt idx="15">
                  <c:v>Tc-Medford, twnshp of</c:v>
                </c:pt>
                <c:pt idx="16">
                  <c:v>Ccl-Abbotsford, city of</c:v>
                </c:pt>
                <c:pt idx="17">
                  <c:v>Ccl-Owen, city of</c:v>
                </c:pt>
                <c:pt idx="18">
                  <c:v>Prc-Prentice, twnshp of</c:v>
                </c:pt>
                <c:pt idx="19">
                  <c:v>Ocl-Rhinelander, city of</c:v>
                </c:pt>
                <c:pt idx="20">
                  <c:v>WI-Outagamie County</c:v>
                </c:pt>
                <c:pt idx="21">
                  <c:v>Tc-Browning, twnshp of</c:v>
                </c:pt>
                <c:pt idx="22">
                  <c:v>Prc-Prentice, village of</c:v>
                </c:pt>
                <c:pt idx="23">
                  <c:v>Lil-Merrill, city of</c:v>
                </c:pt>
                <c:pt idx="24">
                  <c:v>Ccl-Thorp, city of</c:v>
                </c:pt>
                <c:pt idx="25">
                  <c:v>Li-Birch, twnshp of</c:v>
                </c:pt>
                <c:pt idx="26">
                  <c:v>Vcl-Land O'lakes, twnshp of</c:v>
                </c:pt>
                <c:pt idx="27">
                  <c:v>Ccl-Dorchester, village of</c:v>
                </c:pt>
                <c:pt idx="28">
                  <c:v>Cc-Green Grove, twnshp of</c:v>
                </c:pt>
                <c:pt idx="29">
                  <c:v>Li-Rockfalls, twnshp of</c:v>
                </c:pt>
                <c:pt idx="30">
                  <c:v>Mcl-Berlin, twnshp of</c:v>
                </c:pt>
                <c:pt idx="31">
                  <c:v>Mcl-Holton, twnshp of</c:v>
                </c:pt>
                <c:pt idx="32">
                  <c:v>Lcl-Antigo, city of</c:v>
                </c:pt>
                <c:pt idx="33">
                  <c:v>Mcl-Athens, village of</c:v>
                </c:pt>
                <c:pt idx="34">
                  <c:v>Mcl-Spencer, village of</c:v>
                </c:pt>
                <c:pt idx="35">
                  <c:v>Tc-Jump River, twnshp of</c:v>
                </c:pt>
                <c:pt idx="36">
                  <c:v>Vc-Arbor Vitae, twnshp of</c:v>
                </c:pt>
              </c:strCache>
            </c:strRef>
          </c:cat>
          <c:val>
            <c:numRef>
              <c:f>[0]!RenewalValues</c:f>
              <c:numCache>
                <c:formatCode>0</c:formatCode>
                <c:ptCount val="37"/>
                <c:pt idx="0">
                  <c:v>1421</c:v>
                </c:pt>
                <c:pt idx="1">
                  <c:v>627</c:v>
                </c:pt>
                <c:pt idx="2">
                  <c:v>456</c:v>
                </c:pt>
                <c:pt idx="3">
                  <c:v>136</c:v>
                </c:pt>
                <c:pt idx="4">
                  <c:v>167</c:v>
                </c:pt>
                <c:pt idx="5">
                  <c:v>113</c:v>
                </c:pt>
                <c:pt idx="6">
                  <c:v>81</c:v>
                </c:pt>
                <c:pt idx="7">
                  <c:v>224</c:v>
                </c:pt>
                <c:pt idx="8">
                  <c:v>27</c:v>
                </c:pt>
                <c:pt idx="9">
                  <c:v>31</c:v>
                </c:pt>
                <c:pt idx="10">
                  <c:v>8</c:v>
                </c:pt>
                <c:pt idx="11">
                  <c:v>9</c:v>
                </c:pt>
                <c:pt idx="12">
                  <c:v>1</c:v>
                </c:pt>
                <c:pt idx="13">
                  <c:v>6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4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2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3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356-4BAB-8432-2C2B9FFF3C60}"/>
            </c:ext>
          </c:extLst>
        </c:ser>
        <c:ser>
          <c:idx val="1"/>
          <c:order val="3"/>
          <c:tx>
            <c:strRef>
              <c:f>'Raw Data'!$F$3</c:f>
              <c:strCache>
                <c:ptCount val="1"/>
                <c:pt idx="0">
                  <c:v>HOLDS</c:v>
                </c:pt>
              </c:strCache>
            </c:strRef>
          </c:tx>
          <c:spPr>
            <a:solidFill>
              <a:srgbClr val="E8B8D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[0]!TerminalValues</c:f>
              <c:strCache>
                <c:ptCount val="37"/>
                <c:pt idx="0">
                  <c:v>Tcl-Rib Lake, village of</c:v>
                </c:pt>
                <c:pt idx="1">
                  <c:v>Tc-Rib Lake, twnshp of</c:v>
                </c:pt>
                <c:pt idx="2">
                  <c:v>Tcl-Westboro, twnshp of</c:v>
                </c:pt>
                <c:pt idx="3">
                  <c:v>Prc-Spirit, twnshp of</c:v>
                </c:pt>
                <c:pt idx="4">
                  <c:v>Prcl-Ogema, twnshp of</c:v>
                </c:pt>
                <c:pt idx="5">
                  <c:v>Prc-Hill, twnshp of</c:v>
                </c:pt>
                <c:pt idx="6">
                  <c:v>Tc-Greenwood, twnshp of</c:v>
                </c:pt>
                <c:pt idx="7">
                  <c:v>Interlibrary Loan</c:v>
                </c:pt>
                <c:pt idx="8">
                  <c:v>Prc-Knox, twnshp of</c:v>
                </c:pt>
                <c:pt idx="9">
                  <c:v>Tc-Goodrich, twnshp of</c:v>
                </c:pt>
                <c:pt idx="10">
                  <c:v>Mcl-Hull, twnshp of</c:v>
                </c:pt>
                <c:pt idx="11">
                  <c:v>Tcl-Medford, city of</c:v>
                </c:pt>
                <c:pt idx="12">
                  <c:v>Tc-Chelsea, twnshp of</c:v>
                </c:pt>
                <c:pt idx="13">
                  <c:v>Mcl-Wausau, city of</c:v>
                </c:pt>
                <c:pt idx="14">
                  <c:v>Tc-Hammel, twnshp of</c:v>
                </c:pt>
                <c:pt idx="15">
                  <c:v>Tc-Medford, twnshp of</c:v>
                </c:pt>
                <c:pt idx="16">
                  <c:v>Ccl-Abbotsford, city of</c:v>
                </c:pt>
                <c:pt idx="17">
                  <c:v>Ccl-Owen, city of</c:v>
                </c:pt>
                <c:pt idx="18">
                  <c:v>Prc-Prentice, twnshp of</c:v>
                </c:pt>
                <c:pt idx="19">
                  <c:v>Ocl-Rhinelander, city of</c:v>
                </c:pt>
                <c:pt idx="20">
                  <c:v>WI-Outagamie County</c:v>
                </c:pt>
                <c:pt idx="21">
                  <c:v>Tc-Browning, twnshp of</c:v>
                </c:pt>
                <c:pt idx="22">
                  <c:v>Prc-Prentice, village of</c:v>
                </c:pt>
                <c:pt idx="23">
                  <c:v>Lil-Merrill, city of</c:v>
                </c:pt>
                <c:pt idx="24">
                  <c:v>Ccl-Thorp, city of</c:v>
                </c:pt>
                <c:pt idx="25">
                  <c:v>Li-Birch, twnshp of</c:v>
                </c:pt>
                <c:pt idx="26">
                  <c:v>Vcl-Land O'lakes, twnshp of</c:v>
                </c:pt>
                <c:pt idx="27">
                  <c:v>Ccl-Dorchester, village of</c:v>
                </c:pt>
                <c:pt idx="28">
                  <c:v>Cc-Green Grove, twnshp of</c:v>
                </c:pt>
                <c:pt idx="29">
                  <c:v>Li-Rockfalls, twnshp of</c:v>
                </c:pt>
                <c:pt idx="30">
                  <c:v>Mcl-Berlin, twnshp of</c:v>
                </c:pt>
                <c:pt idx="31">
                  <c:v>Mcl-Holton, twnshp of</c:v>
                </c:pt>
                <c:pt idx="32">
                  <c:v>Lcl-Antigo, city of</c:v>
                </c:pt>
                <c:pt idx="33">
                  <c:v>Mcl-Athens, village of</c:v>
                </c:pt>
                <c:pt idx="34">
                  <c:v>Mcl-Spencer, village of</c:v>
                </c:pt>
                <c:pt idx="35">
                  <c:v>Tc-Jump River, twnshp of</c:v>
                </c:pt>
                <c:pt idx="36">
                  <c:v>Vc-Arbor Vitae, twnshp of</c:v>
                </c:pt>
              </c:strCache>
            </c:strRef>
          </c:cat>
          <c:val>
            <c:numRef>
              <c:f>[0]!HoldValues</c:f>
              <c:numCache>
                <c:formatCode>0</c:formatCode>
                <c:ptCount val="37"/>
                <c:pt idx="0">
                  <c:v>1109</c:v>
                </c:pt>
                <c:pt idx="1">
                  <c:v>202</c:v>
                </c:pt>
                <c:pt idx="2">
                  <c:v>68</c:v>
                </c:pt>
                <c:pt idx="3">
                  <c:v>56</c:v>
                </c:pt>
                <c:pt idx="4">
                  <c:v>29</c:v>
                </c:pt>
                <c:pt idx="5">
                  <c:v>45</c:v>
                </c:pt>
                <c:pt idx="6">
                  <c:v>39</c:v>
                </c:pt>
                <c:pt idx="7">
                  <c:v>0</c:v>
                </c:pt>
                <c:pt idx="8">
                  <c:v>14</c:v>
                </c:pt>
                <c:pt idx="9">
                  <c:v>5</c:v>
                </c:pt>
                <c:pt idx="10">
                  <c:v>1</c:v>
                </c:pt>
                <c:pt idx="11">
                  <c:v>2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1</c:v>
                </c:pt>
                <c:pt idx="34">
                  <c:v>1</c:v>
                </c:pt>
                <c:pt idx="35">
                  <c:v>0</c:v>
                </c:pt>
                <c:pt idx="3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356-4BAB-8432-2C2B9FFF3C60}"/>
            </c:ext>
          </c:extLst>
        </c:ser>
        <c:ser>
          <c:idx val="6"/>
          <c:order val="4"/>
          <c:tx>
            <c:strRef>
              <c:f>'Raw Data'!$G$3</c:f>
              <c:strCache>
                <c:ptCount val="1"/>
                <c:pt idx="0">
                  <c:v>Hl/RECLL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[0]!TerminalValues</c:f>
              <c:strCache>
                <c:ptCount val="37"/>
                <c:pt idx="0">
                  <c:v>Tcl-Rib Lake, village of</c:v>
                </c:pt>
                <c:pt idx="1">
                  <c:v>Tc-Rib Lake, twnshp of</c:v>
                </c:pt>
                <c:pt idx="2">
                  <c:v>Tcl-Westboro, twnshp of</c:v>
                </c:pt>
                <c:pt idx="3">
                  <c:v>Prc-Spirit, twnshp of</c:v>
                </c:pt>
                <c:pt idx="4">
                  <c:v>Prcl-Ogema, twnshp of</c:v>
                </c:pt>
                <c:pt idx="5">
                  <c:v>Prc-Hill, twnshp of</c:v>
                </c:pt>
                <c:pt idx="6">
                  <c:v>Tc-Greenwood, twnshp of</c:v>
                </c:pt>
                <c:pt idx="7">
                  <c:v>Interlibrary Loan</c:v>
                </c:pt>
                <c:pt idx="8">
                  <c:v>Prc-Knox, twnshp of</c:v>
                </c:pt>
                <c:pt idx="9">
                  <c:v>Tc-Goodrich, twnshp of</c:v>
                </c:pt>
                <c:pt idx="10">
                  <c:v>Mcl-Hull, twnshp of</c:v>
                </c:pt>
                <c:pt idx="11">
                  <c:v>Tcl-Medford, city of</c:v>
                </c:pt>
                <c:pt idx="12">
                  <c:v>Tc-Chelsea, twnshp of</c:v>
                </c:pt>
                <c:pt idx="13">
                  <c:v>Mcl-Wausau, city of</c:v>
                </c:pt>
                <c:pt idx="14">
                  <c:v>Tc-Hammel, twnshp of</c:v>
                </c:pt>
                <c:pt idx="15">
                  <c:v>Tc-Medford, twnshp of</c:v>
                </c:pt>
                <c:pt idx="16">
                  <c:v>Ccl-Abbotsford, city of</c:v>
                </c:pt>
                <c:pt idx="17">
                  <c:v>Ccl-Owen, city of</c:v>
                </c:pt>
                <c:pt idx="18">
                  <c:v>Prc-Prentice, twnshp of</c:v>
                </c:pt>
                <c:pt idx="19">
                  <c:v>Ocl-Rhinelander, city of</c:v>
                </c:pt>
                <c:pt idx="20">
                  <c:v>WI-Outagamie County</c:v>
                </c:pt>
                <c:pt idx="21">
                  <c:v>Tc-Browning, twnshp of</c:v>
                </c:pt>
                <c:pt idx="22">
                  <c:v>Prc-Prentice, village of</c:v>
                </c:pt>
                <c:pt idx="23">
                  <c:v>Lil-Merrill, city of</c:v>
                </c:pt>
                <c:pt idx="24">
                  <c:v>Ccl-Thorp, city of</c:v>
                </c:pt>
                <c:pt idx="25">
                  <c:v>Li-Birch, twnshp of</c:v>
                </c:pt>
                <c:pt idx="26">
                  <c:v>Vcl-Land O'lakes, twnshp of</c:v>
                </c:pt>
                <c:pt idx="27">
                  <c:v>Ccl-Dorchester, village of</c:v>
                </c:pt>
                <c:pt idx="28">
                  <c:v>Cc-Green Grove, twnshp of</c:v>
                </c:pt>
                <c:pt idx="29">
                  <c:v>Li-Rockfalls, twnshp of</c:v>
                </c:pt>
                <c:pt idx="30">
                  <c:v>Mcl-Berlin, twnshp of</c:v>
                </c:pt>
                <c:pt idx="31">
                  <c:v>Mcl-Holton, twnshp of</c:v>
                </c:pt>
                <c:pt idx="32">
                  <c:v>Lcl-Antigo, city of</c:v>
                </c:pt>
                <c:pt idx="33">
                  <c:v>Mcl-Athens, village of</c:v>
                </c:pt>
                <c:pt idx="34">
                  <c:v>Mcl-Spencer, village of</c:v>
                </c:pt>
                <c:pt idx="35">
                  <c:v>Tc-Jump River, twnshp of</c:v>
                </c:pt>
                <c:pt idx="36">
                  <c:v>Vc-Arbor Vitae, twnshp of</c:v>
                </c:pt>
              </c:strCache>
            </c:strRef>
          </c:cat>
          <c:val>
            <c:numRef>
              <c:f>[0]!HoldNoRecallValues</c:f>
              <c:numCache>
                <c:formatCode>0</c:formatCod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356-4BAB-8432-2C2B9FFF3C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73661504"/>
        <c:axId val="1"/>
      </c:barChart>
      <c:catAx>
        <c:axId val="1173661504"/>
        <c:scaling>
          <c:orientation val="minMax"/>
        </c:scaling>
        <c:delete val="0"/>
        <c:axPos val="l"/>
        <c:title>
          <c:tx>
            <c:strRef>
              <c:f>'Raw Data'!$A$3</c:f>
              <c:strCache>
                <c:ptCount val="1"/>
                <c:pt idx="0">
                  <c:v>PCODE4</c:v>
                </c:pt>
              </c:strCache>
            </c:strRef>
          </c:tx>
          <c:layout>
            <c:manualLayout>
              <c:xMode val="edge"/>
              <c:yMode val="edge"/>
              <c:x val="3.9757994814174594E-2"/>
              <c:y val="0.51742627345844494"/>
            </c:manualLayout>
          </c:layout>
          <c:overlay val="0"/>
          <c:spPr>
            <a:noFill/>
            <a:ln w="25400">
              <a:noFill/>
            </a:ln>
          </c:spPr>
          <c:txPr>
            <a:bodyPr/>
            <a:lstStyle/>
            <a:p>
              <a:pPr>
                <a:defRPr sz="1000" b="0" i="0" u="none" strike="noStrik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Transactions</a:t>
                </a:r>
              </a:p>
            </c:rich>
          </c:tx>
          <c:layout>
            <c:manualLayout>
              <c:xMode val="edge"/>
              <c:yMode val="edge"/>
              <c:x val="0.28003457216940364"/>
              <c:y val="0.1226541554959785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73661504"/>
        <c:crosses val="max"/>
        <c:crossBetween val="between"/>
      </c:valAx>
      <c:spPr>
        <a:solidFill>
          <a:srgbClr val="EAEAEA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6905790838375108"/>
          <c:y val="0.9524128686327078"/>
          <c:w val="0.49438202247191015"/>
          <c:h val="2.144772117962466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Circulation Activity</a:t>
            </a:r>
          </a:p>
        </c:rich>
      </c:tx>
      <c:layout>
        <c:manualLayout>
          <c:xMode val="edge"/>
          <c:yMode val="edge"/>
          <c:x val="0.41687817258883247"/>
          <c:y val="1.957129543336439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99238578680203"/>
          <c:y val="0.16868592730661697"/>
          <c:w val="0.82487309644670048"/>
          <c:h val="0.73252562907735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'Raw Data'!$B$3</c:f>
              <c:strCache>
                <c:ptCount val="1"/>
                <c:pt idx="0">
                  <c:v>CHKOUTS</c:v>
                </c:pt>
              </c:strCache>
            </c:strRef>
          </c:tx>
          <c:spPr>
            <a:solidFill>
              <a:srgbClr val="F5E39E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'Raw Data'!$B$4</c:f>
              <c:numCache>
                <c:formatCode>0</c:formatCode>
                <c:ptCount val="1"/>
                <c:pt idx="0">
                  <c:v>12547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4C-42B6-843B-B3418BD38B72}"/>
            </c:ext>
          </c:extLst>
        </c:ser>
        <c:ser>
          <c:idx val="2"/>
          <c:order val="1"/>
          <c:tx>
            <c:strRef>
              <c:f>'Raw Data'!$C$3</c:f>
              <c:strCache>
                <c:ptCount val="1"/>
                <c:pt idx="0">
                  <c:v>CHKINS</c:v>
                </c:pt>
              </c:strCache>
            </c:strRef>
          </c:tx>
          <c:spPr>
            <a:solidFill>
              <a:srgbClr val="FCCFA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'Raw Data'!$C$4</c:f>
              <c:numCache>
                <c:formatCode>0</c:formatCode>
                <c:ptCount val="1"/>
                <c:pt idx="0">
                  <c:v>12924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C4C-42B6-843B-B3418BD38B72}"/>
            </c:ext>
          </c:extLst>
        </c:ser>
        <c:ser>
          <c:idx val="3"/>
          <c:order val="2"/>
          <c:tx>
            <c:strRef>
              <c:f>'Raw Data'!$D$3</c:f>
              <c:strCache>
                <c:ptCount val="1"/>
                <c:pt idx="0">
                  <c:v>RENEWALS</c:v>
                </c:pt>
              </c:strCache>
            </c:strRef>
          </c:tx>
          <c:spPr>
            <a:solidFill>
              <a:srgbClr val="EBBFB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'Raw Data'!$D$4</c:f>
              <c:numCache>
                <c:formatCode>0</c:formatCode>
                <c:ptCount val="1"/>
                <c:pt idx="0">
                  <c:v>3318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C4C-42B6-843B-B3418BD38B72}"/>
            </c:ext>
          </c:extLst>
        </c:ser>
        <c:ser>
          <c:idx val="5"/>
          <c:order val="3"/>
          <c:tx>
            <c:strRef>
              <c:f>'Raw Data'!$F$3</c:f>
              <c:strCache>
                <c:ptCount val="1"/>
                <c:pt idx="0">
                  <c:v>HOLDS</c:v>
                </c:pt>
              </c:strCache>
            </c:strRef>
          </c:tx>
          <c:spPr>
            <a:solidFill>
              <a:srgbClr val="FFB3B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'Raw Data'!$F$4</c:f>
              <c:numCache>
                <c:formatCode>0</c:formatCode>
                <c:ptCount val="1"/>
                <c:pt idx="0">
                  <c:v>1573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C4C-42B6-843B-B3418BD38B72}"/>
            </c:ext>
          </c:extLst>
        </c:ser>
        <c:ser>
          <c:idx val="6"/>
          <c:order val="4"/>
          <c:tx>
            <c:strRef>
              <c:f>'Raw Data'!$G$3</c:f>
              <c:strCache>
                <c:ptCount val="1"/>
                <c:pt idx="0">
                  <c:v>Hl/RECLL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'Raw Data'!$G$4</c:f>
              <c:numCache>
                <c:formatCode>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C4C-42B6-843B-B3418BD38B7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50"/>
        <c:axId val="1173671072"/>
        <c:axId val="1"/>
      </c:barChart>
      <c:catAx>
        <c:axId val="1173671072"/>
        <c:scaling>
          <c:orientation val="minMax"/>
        </c:scaling>
        <c:delete val="1"/>
        <c:axPos val="b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Transactions</a:t>
                </a:r>
              </a:p>
            </c:rich>
          </c:tx>
          <c:layout>
            <c:manualLayout>
              <c:xMode val="edge"/>
              <c:yMode val="edge"/>
              <c:x val="3.6802030456852791E-2"/>
              <c:y val="0.4650512581547064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73671072"/>
        <c:crosses val="autoZero"/>
        <c:crossBetween val="between"/>
      </c:valAx>
      <c:spPr>
        <a:solidFill>
          <a:srgbClr val="EAEAEA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1979695431472083"/>
          <c:y val="0.92730661696178951"/>
          <c:w val="0.3629441624365482"/>
          <c:h val="2.982292637465051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workbookViewId="0"/>
  </sheetViews>
  <sheetProtection content="1" objects="1"/>
  <pageMargins left="0.75" right="0.75" top="1" bottom="1" header="0.5" footer="0.5"/>
  <pageSetup orientation="portrait" horizontalDpi="1200" verticalDpi="1200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workbookViewId="0"/>
  </sheetViews>
  <sheetProtection content="1" objects="1"/>
  <pageMargins left="0.75" right="0.75" top="1" bottom="1" header="0.5" footer="0.5"/>
  <pageSetup orientation="landscape" horizontalDpi="1200" verticalDpi="1200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6297386" cy="812074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DFB1F04-AC8E-1A69-46C8-EE4E8C208E31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0.81175</cdr:x>
      <cdr:y>0.07425</cdr:y>
    </cdr:from>
    <cdr:to>
      <cdr:x>0.82375</cdr:x>
      <cdr:y>0.099</cdr:y>
    </cdr:to>
    <cdr:sp macro="" textlink="">
      <cdr:nvSpPr>
        <cdr:cNvPr id="2050" name="Text Box 2">
          <a:extLst xmlns:a="http://schemas.openxmlformats.org/drawingml/2006/main">
            <a:ext uri="{FF2B5EF4-FFF2-40B4-BE49-F238E27FC236}">
              <a16:creationId xmlns:a16="http://schemas.microsoft.com/office/drawing/2014/main" id="{A95BCD02-566F-1A4E-7543-32F945116972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111903" y="602965"/>
          <a:ext cx="75569" cy="2009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</cdr:sp>
  </cdr:relSizeAnchor>
  <cdr:relSizeAnchor xmlns:cdr="http://schemas.openxmlformats.org/drawingml/2006/chartDrawing">
    <cdr:from>
      <cdr:x>0.0995</cdr:x>
      <cdr:y>0.059</cdr:y>
    </cdr:from>
    <cdr:to>
      <cdr:x>0.96825</cdr:x>
      <cdr:y>0.08375</cdr:y>
    </cdr:to>
    <cdr:sp macro="" textlink="'Raw Data'!$A$2">
      <cdr:nvSpPr>
        <cdr:cNvPr id="2051" name="Text Box 3">
          <a:extLst xmlns:a="http://schemas.openxmlformats.org/drawingml/2006/main">
            <a:ext uri="{FF2B5EF4-FFF2-40B4-BE49-F238E27FC236}">
              <a16:creationId xmlns:a16="http://schemas.microsoft.com/office/drawing/2014/main" id="{C103B1CF-E62D-C5EC-5104-9328A3540F8C}"/>
            </a:ext>
          </a:extLst>
        </cdr:cNvPr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626590" y="479124"/>
          <a:ext cx="5470854" cy="2009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18288" tIns="0" rIns="0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fld id="{6E5449B9-583B-4D36-96AF-BA1D4BAD231C}" type="TxLink">
            <a:rPr lang="en-US"/>
            <a:pPr algn="ctr" rtl="0">
              <a:defRPr sz="1000"/>
            </a:pPr>
            <a:t>390</a:t>
          </a:fld>
          <a:endParaRPr lang="en-US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577943" cy="5840186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DBDDF22-7142-7BCE-C1AB-3B4F8FA459C4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0.0695</cdr:x>
      <cdr:y>0.066</cdr:y>
    </cdr:from>
    <cdr:to>
      <cdr:x>0.9375</cdr:x>
      <cdr:y>0.1005</cdr:y>
    </cdr:to>
    <cdr:sp macro="" textlink="'Raw Data'!$A$2">
      <cdr:nvSpPr>
        <cdr:cNvPr id="28673" name="Text Box 1">
          <a:extLst xmlns:a="http://schemas.openxmlformats.org/drawingml/2006/main">
            <a:ext uri="{FF2B5EF4-FFF2-40B4-BE49-F238E27FC236}">
              <a16:creationId xmlns:a16="http://schemas.microsoft.com/office/drawing/2014/main" id="{501CA891-BCB0-813B-17A1-79AB17BF5E8A}"/>
            </a:ext>
          </a:extLst>
        </cdr:cNvPr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596167" y="385452"/>
          <a:ext cx="7445655" cy="20148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18288" tIns="0" rIns="0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fld id="{53E08B87-0B21-467F-8F2F-07B32A353F5B}" type="TxLink">
            <a:rPr lang="en-US"/>
            <a:pPr algn="ctr" rtl="0">
              <a:defRPr sz="1000"/>
            </a:pPr>
            <a:t>390</a:t>
          </a:fld>
          <a:endParaRPr lang="en-US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IU47"/>
  <sheetViews>
    <sheetView tabSelected="1" topLeftCell="A33" zoomScaleNormal="100" workbookViewId="0">
      <selection activeCell="D44" sqref="D44"/>
    </sheetView>
  </sheetViews>
  <sheetFormatPr defaultRowHeight="15" x14ac:dyDescent="0.2"/>
  <cols>
    <col min="1" max="1" width="12.77734375" style="2" bestFit="1" customWidth="1"/>
    <col min="2" max="5" width="8.77734375" style="8" bestFit="1" customWidth="1"/>
    <col min="6" max="6" width="24.88671875" style="8" customWidth="1"/>
    <col min="7" max="7" width="8.77734375" style="8" bestFit="1" customWidth="1"/>
    <col min="8" max="8" width="8.77734375" style="9" bestFit="1" customWidth="1"/>
    <col min="9" max="255" width="8.88671875" style="1" bestFit="1" customWidth="1"/>
  </cols>
  <sheetData>
    <row r="1" spans="1:10" s="3" customFormat="1" ht="36" customHeight="1" x14ac:dyDescent="0.4">
      <c r="A1" s="64" t="s">
        <v>0</v>
      </c>
      <c r="B1" s="65"/>
      <c r="C1" s="65"/>
      <c r="D1" s="65"/>
      <c r="E1" s="65"/>
      <c r="F1" s="65"/>
      <c r="G1" s="65"/>
      <c r="H1" s="65"/>
    </row>
    <row r="2" spans="1:10" s="10" customFormat="1" ht="26.25" customHeight="1" x14ac:dyDescent="0.2">
      <c r="A2" s="66">
        <v>390</v>
      </c>
      <c r="B2" s="67"/>
      <c r="C2" s="67"/>
      <c r="D2" s="67"/>
      <c r="E2" s="67"/>
      <c r="F2" s="67"/>
      <c r="G2" s="67"/>
      <c r="H2" s="67"/>
    </row>
    <row r="3" spans="1:10" s="4" customFormat="1" ht="36" customHeight="1" x14ac:dyDescent="0.25">
      <c r="A3" s="2" t="s">
        <v>1</v>
      </c>
      <c r="B3" s="8" t="s">
        <v>2</v>
      </c>
      <c r="C3" s="8" t="s">
        <v>4</v>
      </c>
      <c r="D3" s="8" t="s">
        <v>5</v>
      </c>
      <c r="E3" s="8"/>
      <c r="F3" s="11" t="s">
        <v>94</v>
      </c>
      <c r="G3" s="12"/>
      <c r="H3" s="13">
        <f>D41</f>
        <v>15865</v>
      </c>
      <c r="I3" s="14" t="s">
        <v>64</v>
      </c>
    </row>
    <row r="4" spans="1:10" ht="15.75" x14ac:dyDescent="0.2">
      <c r="A4" s="51" t="s">
        <v>10</v>
      </c>
      <c r="B4" s="52">
        <v>19</v>
      </c>
      <c r="C4" s="52">
        <v>0</v>
      </c>
      <c r="D4" s="52">
        <v>19</v>
      </c>
      <c r="F4" s="15" t="s">
        <v>65</v>
      </c>
      <c r="G4" s="16"/>
      <c r="H4" s="17">
        <f>-D30</f>
        <v>-7154</v>
      </c>
      <c r="I4" s="18" t="s">
        <v>66</v>
      </c>
    </row>
    <row r="5" spans="1:10" ht="15.75" x14ac:dyDescent="0.2">
      <c r="A5" s="51" t="s">
        <v>12</v>
      </c>
      <c r="B5" s="52">
        <v>1</v>
      </c>
      <c r="C5" s="52">
        <v>3</v>
      </c>
      <c r="D5" s="52">
        <v>4</v>
      </c>
      <c r="F5" s="15" t="s">
        <v>67</v>
      </c>
      <c r="G5" s="16"/>
      <c r="H5" s="17">
        <v>0</v>
      </c>
      <c r="I5" s="18" t="s">
        <v>68</v>
      </c>
    </row>
    <row r="6" spans="1:10" ht="15.75" x14ac:dyDescent="0.2">
      <c r="A6" s="53" t="s">
        <v>14</v>
      </c>
      <c r="B6" s="54">
        <v>4</v>
      </c>
      <c r="C6" s="54">
        <v>0</v>
      </c>
      <c r="D6" s="54">
        <v>4</v>
      </c>
      <c r="F6" s="15"/>
      <c r="G6" s="16"/>
      <c r="H6" s="17">
        <f>-D32</f>
        <v>-409</v>
      </c>
      <c r="I6" s="18" t="s">
        <v>69</v>
      </c>
    </row>
    <row r="7" spans="1:10" ht="15.75" x14ac:dyDescent="0.2">
      <c r="A7" s="51" t="s">
        <v>15</v>
      </c>
      <c r="B7" s="52">
        <v>0</v>
      </c>
      <c r="C7" s="52">
        <v>0</v>
      </c>
      <c r="D7" s="52">
        <v>0</v>
      </c>
      <c r="F7" s="15"/>
      <c r="G7" s="16"/>
      <c r="H7" s="17">
        <v>0</v>
      </c>
      <c r="I7" s="18" t="s">
        <v>70</v>
      </c>
    </row>
    <row r="8" spans="1:10" x14ac:dyDescent="0.2">
      <c r="A8" s="51" t="s">
        <v>16</v>
      </c>
      <c r="B8" s="52">
        <v>4</v>
      </c>
      <c r="C8" s="52">
        <v>0</v>
      </c>
      <c r="D8" s="52">
        <v>4</v>
      </c>
      <c r="F8" s="19"/>
      <c r="G8" s="19"/>
      <c r="H8" s="20">
        <f>SUM(H3:H7)</f>
        <v>8302</v>
      </c>
      <c r="I8" s="21"/>
    </row>
    <row r="9" spans="1:10" ht="15.75" x14ac:dyDescent="0.2">
      <c r="A9" s="51" t="s">
        <v>17</v>
      </c>
      <c r="B9" s="52">
        <v>0</v>
      </c>
      <c r="C9" s="52">
        <v>0</v>
      </c>
      <c r="D9" s="52">
        <v>0</v>
      </c>
      <c r="F9" s="68" t="s">
        <v>71</v>
      </c>
      <c r="G9" s="69"/>
      <c r="H9" s="17"/>
      <c r="I9" s="21"/>
    </row>
    <row r="10" spans="1:10" x14ac:dyDescent="0.2">
      <c r="A10" s="51" t="s">
        <v>18</v>
      </c>
      <c r="B10" s="52">
        <v>2</v>
      </c>
      <c r="C10" s="52">
        <v>1</v>
      </c>
      <c r="D10" s="52">
        <v>3</v>
      </c>
      <c r="F10" s="22" t="s">
        <v>72</v>
      </c>
      <c r="G10" s="23">
        <f>SUM(D20,D29)</f>
        <v>2073</v>
      </c>
      <c r="H10" s="24"/>
      <c r="I10" s="21"/>
    </row>
    <row r="11" spans="1:10" x14ac:dyDescent="0.2">
      <c r="A11" s="53" t="s">
        <v>19</v>
      </c>
      <c r="B11" s="54">
        <v>4</v>
      </c>
      <c r="C11" s="54">
        <v>0</v>
      </c>
      <c r="D11" s="54">
        <v>4</v>
      </c>
      <c r="F11" s="25" t="s">
        <v>73</v>
      </c>
      <c r="G11" s="26">
        <f>SUM(D21:D28)</f>
        <v>3757</v>
      </c>
      <c r="H11" s="21"/>
      <c r="I11" s="21"/>
    </row>
    <row r="12" spans="1:10" x14ac:dyDescent="0.2">
      <c r="A12" s="53" t="s">
        <v>20</v>
      </c>
      <c r="B12" s="54">
        <v>2</v>
      </c>
      <c r="C12" s="54">
        <v>0</v>
      </c>
      <c r="D12" s="54">
        <v>2</v>
      </c>
      <c r="F12" s="27" t="s">
        <v>74</v>
      </c>
      <c r="G12" s="28">
        <f>SUM(G10:G11)</f>
        <v>5830</v>
      </c>
      <c r="H12" s="21"/>
      <c r="I12" s="21"/>
      <c r="J12" s="8"/>
    </row>
    <row r="13" spans="1:10" x14ac:dyDescent="0.2">
      <c r="A13" s="51" t="s">
        <v>21</v>
      </c>
      <c r="B13" s="52">
        <v>0</v>
      </c>
      <c r="C13" s="52">
        <v>0</v>
      </c>
      <c r="D13" s="52">
        <v>0</v>
      </c>
      <c r="F13" s="19"/>
      <c r="G13" s="19"/>
      <c r="H13" s="21"/>
      <c r="I13" s="21"/>
    </row>
    <row r="14" spans="1:10" x14ac:dyDescent="0.2">
      <c r="A14" s="51" t="s">
        <v>22</v>
      </c>
      <c r="B14" s="52">
        <v>3</v>
      </c>
      <c r="C14" s="52">
        <v>0</v>
      </c>
      <c r="D14" s="52">
        <v>3</v>
      </c>
      <c r="F14" s="19"/>
      <c r="G14" s="19"/>
      <c r="H14" s="21"/>
      <c r="I14" s="21"/>
    </row>
    <row r="15" spans="1:10" ht="15.75" x14ac:dyDescent="0.2">
      <c r="A15" s="51" t="s">
        <v>23</v>
      </c>
      <c r="B15" s="52">
        <v>2</v>
      </c>
      <c r="C15" s="52">
        <v>0</v>
      </c>
      <c r="D15" s="52">
        <v>2</v>
      </c>
      <c r="F15" s="70" t="s">
        <v>75</v>
      </c>
      <c r="G15" s="71"/>
      <c r="H15" s="18" t="s">
        <v>76</v>
      </c>
      <c r="I15" s="29">
        <f>SUM(D4:D8)</f>
        <v>31</v>
      </c>
    </row>
    <row r="16" spans="1:10" x14ac:dyDescent="0.2">
      <c r="A16" s="51" t="s">
        <v>24</v>
      </c>
      <c r="B16" s="52">
        <v>82</v>
      </c>
      <c r="C16" s="52">
        <v>8</v>
      </c>
      <c r="D16" s="52">
        <v>90</v>
      </c>
      <c r="F16" s="22" t="s">
        <v>72</v>
      </c>
      <c r="G16" s="23">
        <f>SUM(D4:D5,D7:D10,D13:D19)</f>
        <v>173</v>
      </c>
      <c r="H16" s="21"/>
      <c r="I16" s="30"/>
    </row>
    <row r="17" spans="1:9" x14ac:dyDescent="0.2">
      <c r="A17" s="51" t="s">
        <v>26</v>
      </c>
      <c r="B17" s="52">
        <v>0</v>
      </c>
      <c r="C17" s="52">
        <v>0</v>
      </c>
      <c r="D17" s="52">
        <v>0</v>
      </c>
      <c r="F17" s="25" t="s">
        <v>73</v>
      </c>
      <c r="G17" s="26">
        <f>SUM(D6,D11:D12)</f>
        <v>10</v>
      </c>
      <c r="H17" s="18" t="s">
        <v>77</v>
      </c>
      <c r="I17" s="29" t="s">
        <v>95</v>
      </c>
    </row>
    <row r="18" spans="1:9" x14ac:dyDescent="0.2">
      <c r="A18" s="51" t="s">
        <v>27</v>
      </c>
      <c r="B18" s="52">
        <v>27</v>
      </c>
      <c r="C18" s="52">
        <v>6</v>
      </c>
      <c r="D18" s="52">
        <v>33</v>
      </c>
      <c r="F18" s="31" t="s">
        <v>74</v>
      </c>
      <c r="G18" s="32">
        <f>SUM(G16:G17)</f>
        <v>183</v>
      </c>
      <c r="H18" s="21"/>
      <c r="I18" s="30"/>
    </row>
    <row r="19" spans="1:9" x14ac:dyDescent="0.2">
      <c r="A19" s="51" t="s">
        <v>28</v>
      </c>
      <c r="B19" s="52">
        <v>15</v>
      </c>
      <c r="C19" s="52">
        <v>0</v>
      </c>
      <c r="D19" s="52">
        <v>15</v>
      </c>
      <c r="F19" s="19"/>
      <c r="G19" s="19"/>
      <c r="H19" s="18" t="s">
        <v>79</v>
      </c>
      <c r="I19" s="29">
        <f>SUM(D9)</f>
        <v>0</v>
      </c>
    </row>
    <row r="20" spans="1:9" x14ac:dyDescent="0.2">
      <c r="A20" s="49" t="s">
        <v>29</v>
      </c>
      <c r="B20" s="50">
        <v>78</v>
      </c>
      <c r="C20" s="50">
        <v>9</v>
      </c>
      <c r="D20" s="50">
        <v>87</v>
      </c>
      <c r="F20" s="19"/>
      <c r="G20" s="19"/>
      <c r="H20" s="21"/>
      <c r="I20" s="30"/>
    </row>
    <row r="21" spans="1:9" ht="15.75" x14ac:dyDescent="0.2">
      <c r="A21" s="55" t="s">
        <v>31</v>
      </c>
      <c r="B21" s="56">
        <v>6</v>
      </c>
      <c r="C21" s="56">
        <v>0</v>
      </c>
      <c r="D21" s="56">
        <v>6</v>
      </c>
      <c r="F21" s="72" t="s">
        <v>78</v>
      </c>
      <c r="G21" s="73"/>
      <c r="H21" s="18" t="s">
        <v>89</v>
      </c>
      <c r="I21" s="29">
        <f>SUM(D10:D12)</f>
        <v>9</v>
      </c>
    </row>
    <row r="22" spans="1:9" x14ac:dyDescent="0.2">
      <c r="A22" s="55" t="s">
        <v>32</v>
      </c>
      <c r="B22" s="56">
        <v>52</v>
      </c>
      <c r="C22" s="56">
        <v>1</v>
      </c>
      <c r="D22" s="56">
        <v>53</v>
      </c>
      <c r="F22" s="22" t="s">
        <v>72</v>
      </c>
      <c r="G22" s="23">
        <f>SUM(D35)</f>
        <v>662</v>
      </c>
      <c r="H22" s="21"/>
      <c r="I22" s="30"/>
    </row>
    <row r="23" spans="1:9" x14ac:dyDescent="0.2">
      <c r="A23" s="55" t="s">
        <v>34</v>
      </c>
      <c r="B23" s="56">
        <v>133</v>
      </c>
      <c r="C23" s="56">
        <v>31</v>
      </c>
      <c r="D23" s="56">
        <v>164</v>
      </c>
      <c r="F23" s="25" t="s">
        <v>73</v>
      </c>
      <c r="G23" s="26">
        <f>SUM(D33:D34,D36:D38)</f>
        <v>1619</v>
      </c>
      <c r="H23" s="18" t="s">
        <v>80</v>
      </c>
      <c r="I23" s="29">
        <f>SUM(D13:D18)</f>
        <v>128</v>
      </c>
    </row>
    <row r="24" spans="1:9" x14ac:dyDescent="0.2">
      <c r="A24" s="55" t="s">
        <v>36</v>
      </c>
      <c r="B24" s="56">
        <v>303</v>
      </c>
      <c r="C24" s="56">
        <v>81</v>
      </c>
      <c r="D24" s="56">
        <v>384</v>
      </c>
      <c r="F24" s="33" t="s">
        <v>74</v>
      </c>
      <c r="G24" s="34">
        <f>SUM(G22:G23)</f>
        <v>2281</v>
      </c>
      <c r="H24" s="21"/>
      <c r="I24" s="30"/>
    </row>
    <row r="25" spans="1:9" x14ac:dyDescent="0.2">
      <c r="A25" s="55" t="s">
        <v>38</v>
      </c>
      <c r="B25" s="56">
        <v>24</v>
      </c>
      <c r="C25" s="56">
        <v>0</v>
      </c>
      <c r="D25" s="56">
        <v>24</v>
      </c>
      <c r="F25" s="19"/>
      <c r="G25" s="19"/>
      <c r="H25" s="18" t="s">
        <v>81</v>
      </c>
      <c r="I25" s="35">
        <f>SUM(D19)</f>
        <v>15</v>
      </c>
    </row>
    <row r="26" spans="1:9" x14ac:dyDescent="0.2">
      <c r="A26" s="55" t="s">
        <v>39</v>
      </c>
      <c r="B26" s="56">
        <v>1</v>
      </c>
      <c r="C26" s="56">
        <v>0</v>
      </c>
      <c r="D26" s="56">
        <v>1</v>
      </c>
      <c r="F26" s="19"/>
      <c r="G26" s="19"/>
      <c r="H26" s="21"/>
      <c r="I26" s="30"/>
    </row>
    <row r="27" spans="1:9" ht="15.75" x14ac:dyDescent="0.2">
      <c r="A27" s="55" t="s">
        <v>40</v>
      </c>
      <c r="B27" s="56">
        <v>10</v>
      </c>
      <c r="C27" s="56">
        <v>0</v>
      </c>
      <c r="D27" s="56">
        <v>10</v>
      </c>
      <c r="F27" s="60" t="s">
        <v>82</v>
      </c>
      <c r="G27" s="61"/>
      <c r="H27" s="21"/>
      <c r="I27" s="36">
        <f>SUM(I15,I17,I19,I21,I23,I25)</f>
        <v>183</v>
      </c>
    </row>
    <row r="28" spans="1:9" x14ac:dyDescent="0.2">
      <c r="A28" s="55" t="s">
        <v>41</v>
      </c>
      <c r="B28" s="56">
        <v>2488</v>
      </c>
      <c r="C28" s="56">
        <v>627</v>
      </c>
      <c r="D28" s="56">
        <v>3115</v>
      </c>
      <c r="F28" s="22" t="s">
        <v>74</v>
      </c>
      <c r="G28" s="23">
        <f>SUM(D31,D39:D40)</f>
        <v>8</v>
      </c>
      <c r="H28" s="21"/>
      <c r="I28" s="21"/>
    </row>
    <row r="29" spans="1:9" x14ac:dyDescent="0.2">
      <c r="A29" s="49" t="s">
        <v>43</v>
      </c>
      <c r="B29" s="50">
        <v>1530</v>
      </c>
      <c r="C29" s="50">
        <v>456</v>
      </c>
      <c r="D29" s="50">
        <v>1986</v>
      </c>
      <c r="F29" s="37"/>
      <c r="G29" s="19"/>
      <c r="H29" s="21"/>
      <c r="I29" s="21"/>
    </row>
    <row r="30" spans="1:9" x14ac:dyDescent="0.2">
      <c r="A30" s="2" t="s">
        <v>45</v>
      </c>
      <c r="B30" s="8">
        <v>5733</v>
      </c>
      <c r="C30" s="8">
        <v>1421</v>
      </c>
      <c r="D30" s="8">
        <v>7154</v>
      </c>
      <c r="F30" s="19"/>
      <c r="G30" s="19"/>
      <c r="H30" s="21"/>
      <c r="I30" s="21"/>
    </row>
    <row r="31" spans="1:9" ht="15.75" x14ac:dyDescent="0.2">
      <c r="A31" s="45" t="s">
        <v>47</v>
      </c>
      <c r="B31" s="46">
        <v>7</v>
      </c>
      <c r="C31" s="46">
        <v>0</v>
      </c>
      <c r="D31" s="46">
        <v>7</v>
      </c>
      <c r="F31" s="62" t="s">
        <v>83</v>
      </c>
      <c r="G31" s="63"/>
      <c r="H31" s="21"/>
      <c r="I31" s="21"/>
    </row>
    <row r="32" spans="1:9" x14ac:dyDescent="0.2">
      <c r="A32" s="2" t="s">
        <v>48</v>
      </c>
      <c r="B32" s="8">
        <v>185</v>
      </c>
      <c r="C32" s="8">
        <v>224</v>
      </c>
      <c r="D32" s="8">
        <v>409</v>
      </c>
      <c r="F32" s="22" t="s">
        <v>74</v>
      </c>
      <c r="G32" s="23">
        <v>0</v>
      </c>
      <c r="H32" s="18"/>
      <c r="I32" s="21"/>
    </row>
    <row r="33" spans="1:9" x14ac:dyDescent="0.2">
      <c r="A33" s="57" t="s">
        <v>50</v>
      </c>
      <c r="B33" s="58">
        <v>508</v>
      </c>
      <c r="C33" s="58">
        <v>113</v>
      </c>
      <c r="D33" s="58">
        <v>621</v>
      </c>
      <c r="F33" s="19"/>
      <c r="G33" s="38"/>
      <c r="H33" s="21"/>
      <c r="I33"/>
    </row>
    <row r="34" spans="1:9" x14ac:dyDescent="0.2">
      <c r="A34" s="57" t="s">
        <v>52</v>
      </c>
      <c r="B34" s="58">
        <v>218</v>
      </c>
      <c r="C34" s="58">
        <v>27</v>
      </c>
      <c r="D34" s="58">
        <v>245</v>
      </c>
      <c r="F34" s="19"/>
      <c r="G34" s="39">
        <f>SUM(G12,G18,G24,G28,G32)</f>
        <v>8302</v>
      </c>
      <c r="H34" s="21"/>
      <c r="I34"/>
    </row>
    <row r="35" spans="1:9" x14ac:dyDescent="0.2">
      <c r="A35" s="47" t="s">
        <v>54</v>
      </c>
      <c r="B35" s="48">
        <v>495</v>
      </c>
      <c r="C35" s="48">
        <v>167</v>
      </c>
      <c r="D35" s="48">
        <v>662</v>
      </c>
      <c r="F35"/>
      <c r="G35"/>
      <c r="H35" s="21"/>
      <c r="I35"/>
    </row>
    <row r="36" spans="1:9" x14ac:dyDescent="0.2">
      <c r="A36" s="57" t="s">
        <v>56</v>
      </c>
      <c r="B36" s="58">
        <v>8</v>
      </c>
      <c r="C36" s="58">
        <v>4</v>
      </c>
      <c r="D36" s="58">
        <v>12</v>
      </c>
      <c r="F36"/>
      <c r="G36"/>
      <c r="H36" s="21"/>
      <c r="I36"/>
    </row>
    <row r="37" spans="1:9" x14ac:dyDescent="0.2">
      <c r="A37" s="57" t="s">
        <v>57</v>
      </c>
      <c r="B37" s="58">
        <v>5</v>
      </c>
      <c r="C37" s="58">
        <v>2</v>
      </c>
      <c r="D37" s="58">
        <v>7</v>
      </c>
      <c r="F37" s="22" t="s">
        <v>84</v>
      </c>
      <c r="G37" s="22"/>
      <c r="H37" s="40"/>
      <c r="I37"/>
    </row>
    <row r="38" spans="1:9" x14ac:dyDescent="0.2">
      <c r="A38" s="57" t="s">
        <v>58</v>
      </c>
      <c r="B38" s="58">
        <v>598</v>
      </c>
      <c r="C38" s="58">
        <v>136</v>
      </c>
      <c r="D38" s="58">
        <v>734</v>
      </c>
      <c r="F38" s="22" t="s">
        <v>85</v>
      </c>
      <c r="G38" s="22"/>
      <c r="H38" s="40"/>
      <c r="I38"/>
    </row>
    <row r="39" spans="1:9" x14ac:dyDescent="0.2">
      <c r="A39" s="45" t="s">
        <v>60</v>
      </c>
      <c r="B39" s="46">
        <v>0</v>
      </c>
      <c r="C39" s="46">
        <v>1</v>
      </c>
      <c r="D39" s="46">
        <v>1</v>
      </c>
      <c r="F39" s="22"/>
      <c r="G39" s="22"/>
      <c r="H39" s="40"/>
      <c r="I39"/>
    </row>
    <row r="40" spans="1:9" x14ac:dyDescent="0.2">
      <c r="A40" s="45" t="s">
        <v>61</v>
      </c>
      <c r="B40" s="46">
        <v>0</v>
      </c>
      <c r="C40" s="46">
        <v>0</v>
      </c>
      <c r="D40" s="46">
        <v>0</v>
      </c>
      <c r="F40" s="41" t="s">
        <v>71</v>
      </c>
      <c r="G40" s="41" t="s">
        <v>86</v>
      </c>
      <c r="H40" s="40"/>
      <c r="I40"/>
    </row>
    <row r="41" spans="1:9" x14ac:dyDescent="0.2">
      <c r="A41" s="2" t="s">
        <v>62</v>
      </c>
      <c r="B41" s="8">
        <v>12547</v>
      </c>
      <c r="C41" s="8">
        <v>3318</v>
      </c>
      <c r="D41" s="8">
        <v>15865</v>
      </c>
      <c r="F41" s="33" t="s">
        <v>87</v>
      </c>
      <c r="G41" s="42" t="s">
        <v>95</v>
      </c>
      <c r="H41" s="40"/>
      <c r="I41"/>
    </row>
    <row r="42" spans="1:9" x14ac:dyDescent="0.2">
      <c r="F42" s="31" t="s">
        <v>88</v>
      </c>
      <c r="G42" s="43">
        <f>SUM(D6)</f>
        <v>4</v>
      </c>
      <c r="H42" s="40"/>
      <c r="I42"/>
    </row>
    <row r="43" spans="1:9" x14ac:dyDescent="0.2">
      <c r="F43" s="31" t="s">
        <v>89</v>
      </c>
      <c r="G43" s="43">
        <f>SUM(D11:D12)</f>
        <v>6</v>
      </c>
      <c r="H43" s="21"/>
      <c r="I43"/>
    </row>
    <row r="44" spans="1:9" x14ac:dyDescent="0.2">
      <c r="F44" s="31" t="s">
        <v>90</v>
      </c>
      <c r="G44" s="43" t="s">
        <v>95</v>
      </c>
      <c r="H44" s="21"/>
      <c r="I44"/>
    </row>
    <row r="45" spans="1:9" x14ac:dyDescent="0.2">
      <c r="F45" s="33" t="s">
        <v>91</v>
      </c>
      <c r="G45" s="42">
        <f>SUM(D33:D34,D36:D38)</f>
        <v>1619</v>
      </c>
      <c r="H45" s="21"/>
      <c r="I45"/>
    </row>
    <row r="46" spans="1:9" x14ac:dyDescent="0.2">
      <c r="F46" s="33" t="s">
        <v>92</v>
      </c>
      <c r="G46" s="44" t="s">
        <v>95</v>
      </c>
      <c r="H46" s="21"/>
      <c r="I46" s="21"/>
    </row>
    <row r="47" spans="1:9" x14ac:dyDescent="0.2">
      <c r="F47" s="22"/>
      <c r="G47" s="26">
        <f>SUM(G41:G46)</f>
        <v>1629</v>
      </c>
      <c r="H47" s="59">
        <f>SUM(G11,G17,G23)-SUM(D21:D28)</f>
        <v>1629</v>
      </c>
      <c r="I47" s="18" t="s">
        <v>93</v>
      </c>
    </row>
  </sheetData>
  <autoFilter ref="A3:D47" xr:uid="{00000000-0001-0000-0000-000000000000}"/>
  <mergeCells count="7">
    <mergeCell ref="F27:G27"/>
    <mergeCell ref="F31:G31"/>
    <mergeCell ref="A1:H1"/>
    <mergeCell ref="A2:H2"/>
    <mergeCell ref="F9:G9"/>
    <mergeCell ref="F15:G15"/>
    <mergeCell ref="F21:G21"/>
  </mergeCells>
  <printOptions horizontalCentered="1"/>
  <pageMargins left="0.75" right="0.75" top="1" bottom="1" header="0.5" footer="0.5"/>
  <pageSetup scale="76" fitToHeight="0" orientation="landscape" useFirstPageNumber="1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1:IV41"/>
  <sheetViews>
    <sheetView zoomScaleNormal="100" workbookViewId="0"/>
  </sheetViews>
  <sheetFormatPr defaultRowHeight="15" x14ac:dyDescent="0.2"/>
  <cols>
    <col min="1" max="1" width="21.44140625" style="2" bestFit="1" customWidth="1"/>
    <col min="2" max="8" width="8.88671875" style="6" bestFit="1" customWidth="1"/>
    <col min="9" max="9" width="8.88671875" style="7" bestFit="1" customWidth="1"/>
    <col min="10" max="256" width="8.88671875" style="1" bestFit="1" customWidth="1"/>
  </cols>
  <sheetData>
    <row r="1" spans="1:9" s="1" customFormat="1" ht="12.75" x14ac:dyDescent="0.2">
      <c r="A1" s="2" t="s">
        <v>0</v>
      </c>
      <c r="B1" s="5"/>
      <c r="C1" s="5"/>
      <c r="D1" s="5"/>
      <c r="E1" s="5"/>
      <c r="F1" s="5"/>
      <c r="G1" s="5"/>
      <c r="H1" s="5"/>
      <c r="I1" s="5"/>
    </row>
    <row r="2" spans="1:9" s="1" customFormat="1" ht="12.75" x14ac:dyDescent="0.2">
      <c r="A2" s="2">
        <v>390</v>
      </c>
      <c r="B2" s="5"/>
      <c r="C2" s="5"/>
      <c r="D2" s="5"/>
      <c r="E2" s="5"/>
      <c r="F2" s="5"/>
      <c r="G2" s="5"/>
      <c r="H2" s="5"/>
      <c r="I2" s="5"/>
    </row>
    <row r="3" spans="1:9" s="1" customFormat="1" ht="12.75" x14ac:dyDescent="0.2">
      <c r="A3" s="2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7" t="s">
        <v>9</v>
      </c>
    </row>
    <row r="4" spans="1:9" s="1" customFormat="1" ht="12.75" x14ac:dyDescent="0.2">
      <c r="A4" s="2" t="s">
        <v>62</v>
      </c>
      <c r="B4" s="6">
        <v>12547</v>
      </c>
      <c r="C4" s="6">
        <v>12924</v>
      </c>
      <c r="D4" s="6">
        <v>3318</v>
      </c>
      <c r="E4" s="6">
        <v>15865</v>
      </c>
      <c r="F4" s="6">
        <v>1573</v>
      </c>
      <c r="G4" s="6">
        <v>0</v>
      </c>
      <c r="H4" s="6">
        <v>30362</v>
      </c>
      <c r="I4" s="7" t="s">
        <v>63</v>
      </c>
    </row>
    <row r="5" spans="1:9" x14ac:dyDescent="0.2">
      <c r="A5" s="2" t="s">
        <v>45</v>
      </c>
      <c r="B5" s="6">
        <v>5733</v>
      </c>
      <c r="C5" s="6">
        <v>5812</v>
      </c>
      <c r="D5" s="6">
        <v>1421</v>
      </c>
      <c r="E5" s="6">
        <v>7154</v>
      </c>
      <c r="F5" s="6">
        <v>1109</v>
      </c>
      <c r="G5" s="6">
        <v>0</v>
      </c>
      <c r="H5" s="6">
        <v>14075</v>
      </c>
      <c r="I5" s="7" t="s">
        <v>46</v>
      </c>
    </row>
    <row r="6" spans="1:9" x14ac:dyDescent="0.2">
      <c r="A6" s="2" t="s">
        <v>41</v>
      </c>
      <c r="B6" s="6">
        <v>2488</v>
      </c>
      <c r="C6" s="6">
        <v>2529</v>
      </c>
      <c r="D6" s="6">
        <v>627</v>
      </c>
      <c r="E6" s="6">
        <v>3115</v>
      </c>
      <c r="F6" s="6">
        <v>202</v>
      </c>
      <c r="G6" s="6">
        <v>0</v>
      </c>
      <c r="H6" s="6">
        <v>5846</v>
      </c>
      <c r="I6" s="7" t="s">
        <v>42</v>
      </c>
    </row>
    <row r="7" spans="1:9" x14ac:dyDescent="0.2">
      <c r="A7" s="2" t="s">
        <v>43</v>
      </c>
      <c r="B7" s="6">
        <v>1530</v>
      </c>
      <c r="C7" s="6">
        <v>1765</v>
      </c>
      <c r="D7" s="6">
        <v>456</v>
      </c>
      <c r="E7" s="6">
        <v>1986</v>
      </c>
      <c r="F7" s="6">
        <v>68</v>
      </c>
      <c r="G7" s="6">
        <v>0</v>
      </c>
      <c r="H7" s="6">
        <v>3819</v>
      </c>
      <c r="I7" s="7" t="s">
        <v>44</v>
      </c>
    </row>
    <row r="8" spans="1:9" x14ac:dyDescent="0.2">
      <c r="A8" s="2" t="s">
        <v>58</v>
      </c>
      <c r="B8" s="6">
        <v>598</v>
      </c>
      <c r="C8" s="6">
        <v>620</v>
      </c>
      <c r="D8" s="6">
        <v>136</v>
      </c>
      <c r="E8" s="6">
        <v>734</v>
      </c>
      <c r="F8" s="6">
        <v>56</v>
      </c>
      <c r="G8" s="6">
        <v>0</v>
      </c>
      <c r="H8" s="6">
        <v>1410</v>
      </c>
      <c r="I8" s="7" t="s">
        <v>59</v>
      </c>
    </row>
    <row r="9" spans="1:9" x14ac:dyDescent="0.2">
      <c r="A9" s="2" t="s">
        <v>54</v>
      </c>
      <c r="B9" s="6">
        <v>495</v>
      </c>
      <c r="C9" s="6">
        <v>512</v>
      </c>
      <c r="D9" s="6">
        <v>167</v>
      </c>
      <c r="E9" s="6">
        <v>662</v>
      </c>
      <c r="F9" s="6">
        <v>29</v>
      </c>
      <c r="G9" s="6">
        <v>0</v>
      </c>
      <c r="H9" s="6">
        <v>1203</v>
      </c>
      <c r="I9" s="7" t="s">
        <v>55</v>
      </c>
    </row>
    <row r="10" spans="1:9" x14ac:dyDescent="0.2">
      <c r="A10" s="2" t="s">
        <v>50</v>
      </c>
      <c r="B10" s="6">
        <v>508</v>
      </c>
      <c r="C10" s="6">
        <v>533</v>
      </c>
      <c r="D10" s="6">
        <v>113</v>
      </c>
      <c r="E10" s="6">
        <v>621</v>
      </c>
      <c r="F10" s="6">
        <v>45</v>
      </c>
      <c r="G10" s="6">
        <v>0</v>
      </c>
      <c r="H10" s="6">
        <v>1199</v>
      </c>
      <c r="I10" s="7" t="s">
        <v>51</v>
      </c>
    </row>
    <row r="11" spans="1:9" x14ac:dyDescent="0.2">
      <c r="A11" s="2" t="s">
        <v>36</v>
      </c>
      <c r="B11" s="6">
        <v>303</v>
      </c>
      <c r="C11" s="6">
        <v>302</v>
      </c>
      <c r="D11" s="6">
        <v>81</v>
      </c>
      <c r="E11" s="6">
        <v>384</v>
      </c>
      <c r="F11" s="6">
        <v>39</v>
      </c>
      <c r="G11" s="6">
        <v>0</v>
      </c>
      <c r="H11" s="6">
        <v>725</v>
      </c>
      <c r="I11" s="7" t="s">
        <v>37</v>
      </c>
    </row>
    <row r="12" spans="1:9" x14ac:dyDescent="0.2">
      <c r="A12" s="2" t="s">
        <v>48</v>
      </c>
      <c r="B12" s="6">
        <v>185</v>
      </c>
      <c r="C12" s="6">
        <v>174</v>
      </c>
      <c r="D12" s="6">
        <v>224</v>
      </c>
      <c r="E12" s="6">
        <v>409</v>
      </c>
      <c r="F12" s="6">
        <v>0</v>
      </c>
      <c r="G12" s="6">
        <v>0</v>
      </c>
      <c r="H12" s="6">
        <v>583</v>
      </c>
      <c r="I12" s="7" t="s">
        <v>49</v>
      </c>
    </row>
    <row r="13" spans="1:9" x14ac:dyDescent="0.2">
      <c r="A13" s="2" t="s">
        <v>52</v>
      </c>
      <c r="B13" s="6">
        <v>218</v>
      </c>
      <c r="C13" s="6">
        <v>224</v>
      </c>
      <c r="D13" s="6">
        <v>27</v>
      </c>
      <c r="E13" s="6">
        <v>245</v>
      </c>
      <c r="F13" s="6">
        <v>14</v>
      </c>
      <c r="G13" s="6">
        <v>0</v>
      </c>
      <c r="H13" s="6">
        <v>483</v>
      </c>
      <c r="I13" s="7" t="s">
        <v>53</v>
      </c>
    </row>
    <row r="14" spans="1:9" x14ac:dyDescent="0.2">
      <c r="A14" s="2" t="s">
        <v>34</v>
      </c>
      <c r="B14" s="6">
        <v>133</v>
      </c>
      <c r="C14" s="6">
        <v>135</v>
      </c>
      <c r="D14" s="6">
        <v>31</v>
      </c>
      <c r="E14" s="6">
        <v>164</v>
      </c>
      <c r="F14" s="6">
        <v>5</v>
      </c>
      <c r="G14" s="6">
        <v>0</v>
      </c>
      <c r="H14" s="6">
        <v>304</v>
      </c>
      <c r="I14" s="7" t="s">
        <v>35</v>
      </c>
    </row>
    <row r="15" spans="1:9" x14ac:dyDescent="0.2">
      <c r="A15" s="2" t="s">
        <v>24</v>
      </c>
      <c r="B15" s="6">
        <v>82</v>
      </c>
      <c r="C15" s="6">
        <v>105</v>
      </c>
      <c r="D15" s="6">
        <v>8</v>
      </c>
      <c r="E15" s="6">
        <v>90</v>
      </c>
      <c r="F15" s="6">
        <v>1</v>
      </c>
      <c r="G15" s="6">
        <v>0</v>
      </c>
      <c r="H15" s="6">
        <v>196</v>
      </c>
      <c r="I15" s="7" t="s">
        <v>25</v>
      </c>
    </row>
    <row r="16" spans="1:9" x14ac:dyDescent="0.2">
      <c r="A16" s="2" t="s">
        <v>29</v>
      </c>
      <c r="B16" s="6">
        <v>78</v>
      </c>
      <c r="C16" s="6">
        <v>68</v>
      </c>
      <c r="D16" s="6">
        <v>9</v>
      </c>
      <c r="E16" s="6">
        <v>87</v>
      </c>
      <c r="F16" s="6">
        <v>2</v>
      </c>
      <c r="G16" s="6">
        <v>0</v>
      </c>
      <c r="H16" s="6">
        <v>157</v>
      </c>
      <c r="I16" s="7" t="s">
        <v>30</v>
      </c>
    </row>
    <row r="17" spans="1:9" x14ac:dyDescent="0.2">
      <c r="A17" s="2" t="s">
        <v>32</v>
      </c>
      <c r="B17" s="6">
        <v>52</v>
      </c>
      <c r="C17" s="6">
        <v>50</v>
      </c>
      <c r="D17" s="6">
        <v>1</v>
      </c>
      <c r="E17" s="6">
        <v>53</v>
      </c>
      <c r="F17" s="6">
        <v>0</v>
      </c>
      <c r="G17" s="6">
        <v>0</v>
      </c>
      <c r="H17" s="6">
        <v>103</v>
      </c>
      <c r="I17" s="7" t="s">
        <v>33</v>
      </c>
    </row>
    <row r="18" spans="1:9" x14ac:dyDescent="0.2">
      <c r="A18" s="2" t="s">
        <v>27</v>
      </c>
      <c r="B18" s="6">
        <v>27</v>
      </c>
      <c r="C18" s="6">
        <v>3</v>
      </c>
      <c r="D18" s="6">
        <v>6</v>
      </c>
      <c r="E18" s="6">
        <v>33</v>
      </c>
      <c r="F18" s="6">
        <v>0</v>
      </c>
      <c r="G18" s="6">
        <v>0</v>
      </c>
      <c r="H18" s="6">
        <v>36</v>
      </c>
      <c r="I18" s="7" t="s">
        <v>11</v>
      </c>
    </row>
    <row r="19" spans="1:9" x14ac:dyDescent="0.2">
      <c r="A19" s="2" t="s">
        <v>38</v>
      </c>
      <c r="B19" s="6">
        <v>24</v>
      </c>
      <c r="C19" s="6">
        <v>9</v>
      </c>
      <c r="D19" s="6">
        <v>0</v>
      </c>
      <c r="E19" s="6">
        <v>24</v>
      </c>
      <c r="F19" s="6">
        <v>0</v>
      </c>
      <c r="G19" s="6">
        <v>0</v>
      </c>
      <c r="H19" s="6">
        <v>33</v>
      </c>
      <c r="I19" s="7" t="s">
        <v>11</v>
      </c>
    </row>
    <row r="20" spans="1:9" x14ac:dyDescent="0.2">
      <c r="A20" s="2" t="s">
        <v>40</v>
      </c>
      <c r="B20" s="6">
        <v>10</v>
      </c>
      <c r="C20" s="6">
        <v>12</v>
      </c>
      <c r="D20" s="6">
        <v>0</v>
      </c>
      <c r="E20" s="6">
        <v>10</v>
      </c>
      <c r="F20" s="6">
        <v>0</v>
      </c>
      <c r="G20" s="6">
        <v>0</v>
      </c>
      <c r="H20" s="6">
        <v>22</v>
      </c>
      <c r="I20" s="7" t="s">
        <v>11</v>
      </c>
    </row>
    <row r="21" spans="1:9" x14ac:dyDescent="0.2">
      <c r="A21" s="2" t="s">
        <v>10</v>
      </c>
      <c r="B21" s="6">
        <v>19</v>
      </c>
      <c r="C21" s="6">
        <v>2</v>
      </c>
      <c r="D21" s="6">
        <v>0</v>
      </c>
      <c r="E21" s="6">
        <v>19</v>
      </c>
      <c r="F21" s="6">
        <v>0</v>
      </c>
      <c r="G21" s="6">
        <v>0</v>
      </c>
      <c r="H21" s="6">
        <v>21</v>
      </c>
      <c r="I21" s="7" t="s">
        <v>11</v>
      </c>
    </row>
    <row r="22" spans="1:9" x14ac:dyDescent="0.2">
      <c r="A22" s="2" t="s">
        <v>15</v>
      </c>
      <c r="B22" s="6">
        <v>0</v>
      </c>
      <c r="C22" s="6">
        <v>21</v>
      </c>
      <c r="D22" s="6">
        <v>0</v>
      </c>
      <c r="E22" s="6">
        <v>0</v>
      </c>
      <c r="F22" s="6">
        <v>0</v>
      </c>
      <c r="G22" s="6">
        <v>0</v>
      </c>
      <c r="H22" s="6">
        <v>21</v>
      </c>
      <c r="I22" s="7" t="s">
        <v>11</v>
      </c>
    </row>
    <row r="23" spans="1:9" x14ac:dyDescent="0.2">
      <c r="A23" s="2" t="s">
        <v>56</v>
      </c>
      <c r="B23" s="6">
        <v>8</v>
      </c>
      <c r="C23" s="6">
        <v>8</v>
      </c>
      <c r="D23" s="6">
        <v>4</v>
      </c>
      <c r="E23" s="6">
        <v>12</v>
      </c>
      <c r="F23" s="6">
        <v>0</v>
      </c>
      <c r="G23" s="6">
        <v>0</v>
      </c>
      <c r="H23" s="6">
        <v>20</v>
      </c>
      <c r="I23" s="7" t="s">
        <v>11</v>
      </c>
    </row>
    <row r="24" spans="1:9" x14ac:dyDescent="0.2">
      <c r="A24" s="2" t="s">
        <v>28</v>
      </c>
      <c r="B24" s="6">
        <v>15</v>
      </c>
      <c r="C24" s="6">
        <v>1</v>
      </c>
      <c r="D24" s="6">
        <v>0</v>
      </c>
      <c r="E24" s="6">
        <v>15</v>
      </c>
      <c r="F24" s="6">
        <v>0</v>
      </c>
      <c r="G24" s="6">
        <v>0</v>
      </c>
      <c r="H24" s="6">
        <v>16</v>
      </c>
      <c r="I24" s="7" t="s">
        <v>11</v>
      </c>
    </row>
    <row r="25" spans="1:9" x14ac:dyDescent="0.2">
      <c r="A25" s="2" t="s">
        <v>47</v>
      </c>
      <c r="B25" s="6">
        <v>7</v>
      </c>
      <c r="C25" s="6">
        <v>7</v>
      </c>
      <c r="D25" s="6">
        <v>0</v>
      </c>
      <c r="E25" s="6">
        <v>7</v>
      </c>
      <c r="F25" s="6">
        <v>0</v>
      </c>
      <c r="G25" s="6">
        <v>0</v>
      </c>
      <c r="H25" s="6">
        <v>14</v>
      </c>
      <c r="I25" s="7" t="s">
        <v>13</v>
      </c>
    </row>
    <row r="26" spans="1:9" x14ac:dyDescent="0.2">
      <c r="A26" s="2" t="s">
        <v>31</v>
      </c>
      <c r="B26" s="6">
        <v>6</v>
      </c>
      <c r="C26" s="6">
        <v>6</v>
      </c>
      <c r="D26" s="6">
        <v>0</v>
      </c>
      <c r="E26" s="6">
        <v>6</v>
      </c>
      <c r="F26" s="6">
        <v>0</v>
      </c>
      <c r="G26" s="6">
        <v>0</v>
      </c>
      <c r="H26" s="6">
        <v>12</v>
      </c>
      <c r="I26" s="7" t="s">
        <v>13</v>
      </c>
    </row>
    <row r="27" spans="1:9" x14ac:dyDescent="0.2">
      <c r="A27" s="2" t="s">
        <v>57</v>
      </c>
      <c r="B27" s="6">
        <v>5</v>
      </c>
      <c r="C27" s="6">
        <v>3</v>
      </c>
      <c r="D27" s="6">
        <v>2</v>
      </c>
      <c r="E27" s="6">
        <v>7</v>
      </c>
      <c r="F27" s="6">
        <v>1</v>
      </c>
      <c r="G27" s="6">
        <v>0</v>
      </c>
      <c r="H27" s="6">
        <v>11</v>
      </c>
      <c r="I27" s="7" t="s">
        <v>13</v>
      </c>
    </row>
    <row r="28" spans="1:9" x14ac:dyDescent="0.2">
      <c r="A28" s="2" t="s">
        <v>18</v>
      </c>
      <c r="B28" s="6">
        <v>2</v>
      </c>
      <c r="C28" s="6">
        <v>6</v>
      </c>
      <c r="D28" s="6">
        <v>1</v>
      </c>
      <c r="E28" s="6">
        <v>3</v>
      </c>
      <c r="F28" s="6">
        <v>0</v>
      </c>
      <c r="G28" s="6">
        <v>0</v>
      </c>
      <c r="H28" s="6">
        <v>9</v>
      </c>
      <c r="I28" s="7" t="s">
        <v>13</v>
      </c>
    </row>
    <row r="29" spans="1:9" x14ac:dyDescent="0.2">
      <c r="A29" s="2" t="s">
        <v>16</v>
      </c>
      <c r="B29" s="6">
        <v>4</v>
      </c>
      <c r="C29" s="6">
        <v>4</v>
      </c>
      <c r="D29" s="6">
        <v>0</v>
      </c>
      <c r="E29" s="6">
        <v>4</v>
      </c>
      <c r="F29" s="6">
        <v>0</v>
      </c>
      <c r="G29" s="6">
        <v>0</v>
      </c>
      <c r="H29" s="6">
        <v>8</v>
      </c>
      <c r="I29" s="7" t="s">
        <v>13</v>
      </c>
    </row>
    <row r="30" spans="1:9" x14ac:dyDescent="0.2">
      <c r="A30" s="2" t="s">
        <v>19</v>
      </c>
      <c r="B30" s="6">
        <v>4</v>
      </c>
      <c r="C30" s="6">
        <v>3</v>
      </c>
      <c r="D30" s="6">
        <v>0</v>
      </c>
      <c r="E30" s="6">
        <v>4</v>
      </c>
      <c r="F30" s="6">
        <v>0</v>
      </c>
      <c r="G30" s="6">
        <v>0</v>
      </c>
      <c r="H30" s="6">
        <v>7</v>
      </c>
      <c r="I30" s="7" t="s">
        <v>13</v>
      </c>
    </row>
    <row r="31" spans="1:9" x14ac:dyDescent="0.2">
      <c r="A31" s="2" t="s">
        <v>61</v>
      </c>
      <c r="B31" s="6">
        <v>0</v>
      </c>
      <c r="C31" s="6">
        <v>6</v>
      </c>
      <c r="D31" s="6">
        <v>0</v>
      </c>
      <c r="E31" s="6">
        <v>0</v>
      </c>
      <c r="F31" s="6">
        <v>0</v>
      </c>
      <c r="G31" s="6">
        <v>0</v>
      </c>
      <c r="H31" s="6">
        <v>6</v>
      </c>
      <c r="I31" s="7" t="s">
        <v>13</v>
      </c>
    </row>
    <row r="32" spans="1:9" x14ac:dyDescent="0.2">
      <c r="A32" s="2" t="s">
        <v>12</v>
      </c>
      <c r="B32" s="6">
        <v>1</v>
      </c>
      <c r="C32" s="6">
        <v>1</v>
      </c>
      <c r="D32" s="6">
        <v>3</v>
      </c>
      <c r="E32" s="6">
        <v>4</v>
      </c>
      <c r="F32" s="6">
        <v>0</v>
      </c>
      <c r="G32" s="6">
        <v>0</v>
      </c>
      <c r="H32" s="6">
        <v>5</v>
      </c>
      <c r="I32" s="7" t="s">
        <v>13</v>
      </c>
    </row>
    <row r="33" spans="1:9" x14ac:dyDescent="0.2">
      <c r="A33" s="2" t="s">
        <v>14</v>
      </c>
      <c r="B33" s="6">
        <v>4</v>
      </c>
      <c r="C33" s="6">
        <v>0</v>
      </c>
      <c r="D33" s="6">
        <v>0</v>
      </c>
      <c r="E33" s="6">
        <v>4</v>
      </c>
      <c r="F33" s="6">
        <v>0</v>
      </c>
      <c r="G33" s="6">
        <v>0</v>
      </c>
      <c r="H33" s="6">
        <v>4</v>
      </c>
      <c r="I33" s="7" t="s">
        <v>13</v>
      </c>
    </row>
    <row r="34" spans="1:9" x14ac:dyDescent="0.2">
      <c r="A34" s="2" t="s">
        <v>20</v>
      </c>
      <c r="B34" s="6">
        <v>2</v>
      </c>
      <c r="C34" s="6">
        <v>2</v>
      </c>
      <c r="D34" s="6">
        <v>0</v>
      </c>
      <c r="E34" s="6">
        <v>2</v>
      </c>
      <c r="F34" s="6">
        <v>0</v>
      </c>
      <c r="G34" s="6">
        <v>0</v>
      </c>
      <c r="H34" s="6">
        <v>4</v>
      </c>
      <c r="I34" s="7" t="s">
        <v>13</v>
      </c>
    </row>
    <row r="35" spans="1:9" x14ac:dyDescent="0.2">
      <c r="A35" s="2" t="s">
        <v>22</v>
      </c>
      <c r="B35" s="6">
        <v>3</v>
      </c>
      <c r="C35" s="6">
        <v>0</v>
      </c>
      <c r="D35" s="6">
        <v>0</v>
      </c>
      <c r="E35" s="6">
        <v>3</v>
      </c>
      <c r="F35" s="6">
        <v>0</v>
      </c>
      <c r="G35" s="6">
        <v>0</v>
      </c>
      <c r="H35" s="6">
        <v>3</v>
      </c>
      <c r="I35" s="7" t="s">
        <v>13</v>
      </c>
    </row>
    <row r="36" spans="1:9" x14ac:dyDescent="0.2">
      <c r="A36" s="2" t="s">
        <v>23</v>
      </c>
      <c r="B36" s="6">
        <v>2</v>
      </c>
      <c r="C36" s="6">
        <v>0</v>
      </c>
      <c r="D36" s="6">
        <v>0</v>
      </c>
      <c r="E36" s="6">
        <v>2</v>
      </c>
      <c r="F36" s="6">
        <v>0</v>
      </c>
      <c r="G36" s="6">
        <v>0</v>
      </c>
      <c r="H36" s="6">
        <v>2</v>
      </c>
      <c r="I36" s="7" t="s">
        <v>13</v>
      </c>
    </row>
    <row r="37" spans="1:9" x14ac:dyDescent="0.2">
      <c r="A37" s="2" t="s">
        <v>17</v>
      </c>
      <c r="B37" s="6">
        <v>0</v>
      </c>
      <c r="C37" s="6">
        <v>1</v>
      </c>
      <c r="D37" s="6">
        <v>0</v>
      </c>
      <c r="E37" s="6">
        <v>0</v>
      </c>
      <c r="F37" s="6">
        <v>0</v>
      </c>
      <c r="G37" s="6">
        <v>0</v>
      </c>
      <c r="H37" s="6">
        <v>1</v>
      </c>
      <c r="I37" s="7" t="s">
        <v>13</v>
      </c>
    </row>
    <row r="38" spans="1:9" x14ac:dyDescent="0.2">
      <c r="A38" s="2" t="s">
        <v>21</v>
      </c>
      <c r="B38" s="6">
        <v>0</v>
      </c>
      <c r="C38" s="6">
        <v>0</v>
      </c>
      <c r="D38" s="6">
        <v>0</v>
      </c>
      <c r="E38" s="6">
        <v>0</v>
      </c>
      <c r="F38" s="6">
        <v>1</v>
      </c>
      <c r="G38" s="6">
        <v>0</v>
      </c>
      <c r="H38" s="6">
        <v>1</v>
      </c>
      <c r="I38" s="7" t="s">
        <v>13</v>
      </c>
    </row>
    <row r="39" spans="1:9" x14ac:dyDescent="0.2">
      <c r="A39" s="2" t="s">
        <v>26</v>
      </c>
      <c r="B39" s="6">
        <v>0</v>
      </c>
      <c r="C39" s="6">
        <v>0</v>
      </c>
      <c r="D39" s="6">
        <v>0</v>
      </c>
      <c r="E39" s="6">
        <v>0</v>
      </c>
      <c r="F39" s="6">
        <v>1</v>
      </c>
      <c r="G39" s="6">
        <v>0</v>
      </c>
      <c r="H39" s="6">
        <v>1</v>
      </c>
      <c r="I39" s="7" t="s">
        <v>13</v>
      </c>
    </row>
    <row r="40" spans="1:9" x14ac:dyDescent="0.2">
      <c r="A40" s="2" t="s">
        <v>39</v>
      </c>
      <c r="B40" s="6">
        <v>1</v>
      </c>
      <c r="C40" s="6">
        <v>0</v>
      </c>
      <c r="D40" s="6">
        <v>0</v>
      </c>
      <c r="E40" s="6">
        <v>1</v>
      </c>
      <c r="F40" s="6">
        <v>0</v>
      </c>
      <c r="G40" s="6">
        <v>0</v>
      </c>
      <c r="H40" s="6">
        <v>1</v>
      </c>
      <c r="I40" s="7" t="s">
        <v>13</v>
      </c>
    </row>
    <row r="41" spans="1:9" x14ac:dyDescent="0.2">
      <c r="A41" s="2" t="s">
        <v>60</v>
      </c>
      <c r="B41" s="6">
        <v>0</v>
      </c>
      <c r="C41" s="6">
        <v>0</v>
      </c>
      <c r="D41" s="6">
        <v>1</v>
      </c>
      <c r="E41" s="6">
        <v>1</v>
      </c>
      <c r="F41" s="6">
        <v>0</v>
      </c>
      <c r="G41" s="6">
        <v>0</v>
      </c>
      <c r="H41" s="6">
        <v>1</v>
      </c>
      <c r="I41" s="7" t="s">
        <v>13</v>
      </c>
    </row>
  </sheetData>
  <pageMargins left="0.75" right="0.75" top="1" bottom="1" header="0.5" footer="0.5"/>
  <pageSetup paperSize="9" scale="0" firstPageNumber="0" fitToWidth="0" fitToHeight="0" orientation="portrait" horizontalDpi="300" verticalDpi="300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11C4CF65525C740830796F6B3EBF98F" ma:contentTypeVersion="17" ma:contentTypeDescription="Create a new document." ma:contentTypeScope="" ma:versionID="688bf344775a7d92ea6ce8c2b5e18399">
  <xsd:schema xmlns:xsd="http://www.w3.org/2001/XMLSchema" xmlns:xs="http://www.w3.org/2001/XMLSchema" xmlns:p="http://schemas.microsoft.com/office/2006/metadata/properties" xmlns:ns2="372fbbd9-b6f1-4d5e-8635-0af5b27df7d1" xmlns:ns3="04f3e540-9c69-4352-862b-3b902965ebc5" targetNamespace="http://schemas.microsoft.com/office/2006/metadata/properties" ma:root="true" ma:fieldsID="29928076c29fb47a4e0131894de34dc7" ns2:_="" ns3:_="">
    <xsd:import namespace="372fbbd9-b6f1-4d5e-8635-0af5b27df7d1"/>
    <xsd:import namespace="04f3e540-9c69-4352-862b-3b902965ebc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Location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72fbbd9-b6f1-4d5e-8635-0af5b27df7d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d2bc1669-1859-4a0c-8ac9-1792aca3a628}" ma:internalName="TaxCatchAll" ma:showField="CatchAllData" ma:web="372fbbd9-b6f1-4d5e-8635-0af5b27df7d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f3e540-9c69-4352-862b-3b902965ebc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a65e505e-eb63-4a59-99b9-9b9c9aedbca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72fbbd9-b6f1-4d5e-8635-0af5b27df7d1" xsi:nil="true"/>
    <lcf76f155ced4ddcb4097134ff3c332f xmlns="04f3e540-9c69-4352-862b-3b902965ebc5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13CD5D96-F1F8-496E-9567-45639EA659A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3943722-5635-4A4A-8D6B-BD6B661C53C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72fbbd9-b6f1-4d5e-8635-0af5b27df7d1"/>
    <ds:schemaRef ds:uri="04f3e540-9c69-4352-862b-3b902965ebc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D5E36F4-931F-4A5C-875E-6D9BA08F91FE}">
  <ds:schemaRefs>
    <ds:schemaRef ds:uri="http://schemas.microsoft.com/office/2006/metadata/properties"/>
    <ds:schemaRef ds:uri="http://schemas.microsoft.com/office/infopath/2007/PartnerControls"/>
    <ds:schemaRef ds:uri="372fbbd9-b6f1-4d5e-8635-0af5b27df7d1"/>
    <ds:schemaRef ds:uri="04f3e540-9c69-4352-862b-3b902965ebc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2</vt:i4>
      </vt:variant>
      <vt:variant>
        <vt:lpstr>Charts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Table</vt:lpstr>
      <vt:lpstr>Raw Data</vt:lpstr>
      <vt:lpstr>Circulation Activity Chart</vt:lpstr>
      <vt:lpstr>Summary Chart</vt:lpstr>
      <vt:lpstr>chart_title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Sue Hafemeister - WVLS</cp:lastModifiedBy>
  <cp:lastPrinted>2023-01-26T14:47:43Z</cp:lastPrinted>
  <dcterms:created xsi:type="dcterms:W3CDTF">2023-01-13T15:45:30Z</dcterms:created>
  <dcterms:modified xsi:type="dcterms:W3CDTF">2023-01-26T14:47:45Z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CatchAll">
    <vt:lpwstr/>
  </property>
  <property fmtid="{D5CDD505-2E9C-101B-9397-08002B2CF9AE}" pid="3" name="lcf76f155ced4ddcb4097134ff3c332f">
    <vt:lpwstr/>
  </property>
  <property fmtid="{D5CDD505-2E9C-101B-9397-08002B2CF9AE}" pid="4" name="MediaServiceImageTags">
    <vt:lpwstr/>
  </property>
  <property fmtid="{D5CDD505-2E9C-101B-9397-08002B2CF9AE}" pid="5" name="ContentTypeId">
    <vt:lpwstr>0x010100511C4CF65525C740830796F6B3EBF98F</vt:lpwstr>
  </property>
</Properties>
</file>