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52" documentId="13_ncr:4000b_{F37E64A7-9339-41F1-B92C-F4D5C211A7C8}" xr6:coauthVersionLast="47" xr6:coauthVersionMax="47" xr10:uidLastSave="{7B85B137-CA66-4BA4-BB03-F0C592E78D52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Table!$A$3:$D$56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5" i="1"/>
  <c r="G43" i="1"/>
  <c r="I25" i="1"/>
  <c r="I23" i="1"/>
  <c r="I21" i="1"/>
  <c r="I19" i="1"/>
  <c r="I17" i="1"/>
  <c r="G10" i="1"/>
  <c r="G11" i="1"/>
  <c r="G32" i="1"/>
  <c r="G28" i="1"/>
  <c r="G23" i="1"/>
  <c r="G22" i="1"/>
  <c r="G17" i="1"/>
  <c r="G16" i="1"/>
  <c r="H6" i="1"/>
  <c r="H4" i="1"/>
  <c r="H3" i="1"/>
  <c r="I27" i="1"/>
  <c r="H8" i="1"/>
  <c r="G12" i="1" l="1"/>
  <c r="G24" i="1"/>
  <c r="G18" i="1"/>
  <c r="G34" i="1"/>
</calcChain>
</file>

<file path=xl/sharedStrings.xml><?xml version="1.0" encoding="utf-8"?>
<sst xmlns="http://schemas.openxmlformats.org/spreadsheetml/2006/main" count="220" uniqueCount="116">
  <si>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</si>
  <si>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</si>
  <si>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</si>
  <si>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</si>
  <si>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</si>
  <si>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</si>
  <si>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</si>
  <si>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</si>
  <si>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</si>
  <si>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</si>
  <si>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</si>
  <si>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0.2%</t>
  </si>
  <si>
    <t>Ccl-Colby, city of</t>
  </si>
  <si>
    <t>0.0%</t>
  </si>
  <si>
    <t>Cc-Dewhurst, twnshp of</t>
  </si>
  <si>
    <t>2.0%</t>
  </si>
  <si>
    <t>Cc-Eaton, twnshp of</t>
  </si>
  <si>
    <t>Cc-Foster, twnshp of</t>
  </si>
  <si>
    <t>Cc-Fremont, twnshp of</t>
  </si>
  <si>
    <t>0.1%</t>
  </si>
  <si>
    <t>Cc-Grant, twnshp of</t>
  </si>
  <si>
    <t>7.6%</t>
  </si>
  <si>
    <t>Ccl-Greenwood, city of</t>
  </si>
  <si>
    <t>Cc-Hendren, twnshp of</t>
  </si>
  <si>
    <t>Cc-Hewett, twnshp of</t>
  </si>
  <si>
    <t>2.8%</t>
  </si>
  <si>
    <t>Cc-Hixon, twnshp of</t>
  </si>
  <si>
    <t>Cc-Levis, twnshp of</t>
  </si>
  <si>
    <t>3.0%</t>
  </si>
  <si>
    <t>Ccl-Loyal, city of</t>
  </si>
  <si>
    <t>0.3%</t>
  </si>
  <si>
    <t>Cc-Loyal, twnshp of</t>
  </si>
  <si>
    <t>Cc-Lynn, twnshp of</t>
  </si>
  <si>
    <t>1.4%</t>
  </si>
  <si>
    <t>Cc-Mead, twnshp of</t>
  </si>
  <si>
    <t>Cc-Mentor, twnshp of</t>
  </si>
  <si>
    <t>0.6%</t>
  </si>
  <si>
    <t>Ccl-Neillsville, city of</t>
  </si>
  <si>
    <t>37.4%</t>
  </si>
  <si>
    <t>Ccl-Owen, city of</t>
  </si>
  <si>
    <t>Cc-Pine Valley, twnshp of</t>
  </si>
  <si>
    <t>16.4%</t>
  </si>
  <si>
    <t>Cc-Seif, twnshp of</t>
  </si>
  <si>
    <t>5.7%</t>
  </si>
  <si>
    <t>Cc-Sherwood, twnshp of</t>
  </si>
  <si>
    <t>0.4%</t>
  </si>
  <si>
    <t>Ccl-Thorp, city of</t>
  </si>
  <si>
    <t>Cc-Weston, twnshp of</t>
  </si>
  <si>
    <t>7.5%</t>
  </si>
  <si>
    <t>Cc-Withee, twnshp of</t>
  </si>
  <si>
    <t>Cc-Washburn, twnshp of</t>
  </si>
  <si>
    <t>3.4%</t>
  </si>
  <si>
    <t>Ccl-Withee, village of</t>
  </si>
  <si>
    <t>Cc-York, twnshp of</t>
  </si>
  <si>
    <t>5.9%</t>
  </si>
  <si>
    <t>Lcl-Antigo, city of</t>
  </si>
  <si>
    <t>Li-Pine River, twnshp of</t>
  </si>
  <si>
    <t>Mcl-Edgar, village of</t>
  </si>
  <si>
    <t>Mcl-Hewitt, twnshp of</t>
  </si>
  <si>
    <t>Mcl-Rothschild, village of</t>
  </si>
  <si>
    <t>Mcl-Ringle, twnshp of</t>
  </si>
  <si>
    <t>Mcl-Spencer, village of</t>
  </si>
  <si>
    <t>0.8%</t>
  </si>
  <si>
    <t>Mcl-Wausau, city of</t>
  </si>
  <si>
    <t>Mcl-Weston, twnshp of</t>
  </si>
  <si>
    <t>Oc-Nokomis, twnshp of</t>
  </si>
  <si>
    <t>Ocl-Rhinelander, city of</t>
  </si>
  <si>
    <t>Oc-Sugar Camp, twnshp of</t>
  </si>
  <si>
    <t>Tc-Ford, twnshp of</t>
  </si>
  <si>
    <t>Tc-Molitor, twnshp of</t>
  </si>
  <si>
    <t>WI-Trempealeau County</t>
  </si>
  <si>
    <t>WI-Waukesha County</t>
  </si>
  <si>
    <t>Wcl-Marshfield, city</t>
  </si>
  <si>
    <t>Non Wisconsin Resident</t>
  </si>
  <si>
    <t>Interlibrary Loan</t>
  </si>
  <si>
    <t>Eccl-Augusta, city of</t>
  </si>
  <si>
    <t>Jac-Adams, twnshp of</t>
  </si>
  <si>
    <t>Jac-City Point, twnshp of</t>
  </si>
  <si>
    <t>Jac-Garfield, twnshp of</t>
  </si>
  <si>
    <t>Jac-Komensky,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</si>
  <si>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</si>
  <si>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</si>
  <si>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</si>
  <si>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</si>
  <si>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</si>
  <si>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</si>
  <si>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</si>
  <si>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</si>
  <si>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</si>
  <si>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</si>
  <si>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</si>
  <si>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</si>
  <si>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</si>
  <si>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</si>
  <si>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</si>
  <si>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</si>
  <si>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</si>
  <si>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</si>
  <si>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</si>
  <si>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</si>
  <si>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</si>
  <si>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</si>
  <si>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</si>
  <si>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</si>
  <si>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</si>
  <si>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</si>
  <si>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</si>
  <si>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</si>
  <si>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</si>
  <si>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</si>
  <si>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</si>
  <si>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</si>
  <si>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</si>
  <si>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NEILLSVILLE</t>
  </si>
  <si>
    <t xml:space="preserve"> - - </t>
  </si>
  <si>
    <t xml:space="preserve">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</si>
</sst>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0" fontId="9" fillId="5" borderId="0" xfId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0" fontId="9" fillId="7" borderId="0" xfId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166" fontId="10" fillId="0" borderId="0" xfId="1" applyNumberFormat="1" applyFont="1" applyAlignment="1">
      <alignment horizontal="righ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9" borderId="0" xfId="0" applyFont="1" applyFill="1" applyAlignment="1">
      <alignment horizontal="left"/>
    </xf>
    <xf numFmtId="166" fontId="1" fillId="9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1" fillId="0" borderId="0" xfId="1" applyNumberFormat="1" applyFont="1"/>
    <xf numFmtId="0" fontId="3" fillId="0" borderId="0" xfId="1" applyAlignment="1">
      <alignment horizontal="right" wrapText="1"/>
    </xf>
    <xf numFmtId="0" fontId="8" fillId="0" borderId="0" xfId="1" applyFont="1" applyAlignment="1">
      <alignment horizontal="right" vertical="center"/>
    </xf>
    <xf numFmtId="0" fontId="3" fillId="0" borderId="0" xfId="1" applyAlignment="1">
      <alignment horizontal="right"/>
    </xf>
    <xf numFmtId="166" fontId="9" fillId="0" borderId="0" xfId="1" applyNumberFormat="1" applyFont="1" applyAlignment="1">
      <alignment horizontal="right"/>
    </xf>
    <xf numFmtId="166" fontId="9" fillId="5" borderId="0" xfId="1" applyNumberFormat="1" applyFont="1" applyFill="1" applyAlignment="1">
      <alignment horizontal="right"/>
    </xf>
    <xf numFmtId="166" fontId="9" fillId="6" borderId="0" xfId="1" applyNumberFormat="1" applyFont="1" applyFill="1" applyAlignment="1">
      <alignment horizontal="right"/>
    </xf>
    <xf numFmtId="166" fontId="9" fillId="7" borderId="0" xfId="1" applyNumberFormat="1" applyFont="1" applyFill="1" applyAlignment="1">
      <alignment horizontal="right"/>
    </xf>
    <xf numFmtId="0" fontId="1" fillId="0" borderId="2" xfId="1" applyFont="1" applyBorder="1" applyAlignment="1">
      <alignment horizontal="right"/>
    </xf>
    <xf numFmtId="166" fontId="9" fillId="4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66" fontId="1" fillId="0" borderId="0" xfId="0" applyNumberFormat="1" applyFont="1" applyAlignment="1">
      <alignment horizontal="right"/>
    </xf>
    <xf numFmtId="166" fontId="3" fillId="0" borderId="0" xfId="1" applyNumberForma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6C0539F1-B5BA-4C36-B249-98BD7B8C226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5350043215211757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71305099394988"/>
          <c:y val="0.18565683646112599"/>
          <c:w val="0.651685393258427"/>
          <c:h val="0.74530831099195705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Ccl-Neillsville, city of</c:v>
                </c:pt>
                <c:pt idx="1">
                  <c:v>Cc-Pine Valley, twnshp of</c:v>
                </c:pt>
                <c:pt idx="2">
                  <c:v>Cc-Grant, twnshp of</c:v>
                </c:pt>
                <c:pt idx="3">
                  <c:v>Cc-Weston, twnshp of</c:v>
                </c:pt>
                <c:pt idx="4">
                  <c:v>Cc-York, twnshp of</c:v>
                </c:pt>
                <c:pt idx="5">
                  <c:v>Cc-Seif, twnshp of</c:v>
                </c:pt>
                <c:pt idx="6">
                  <c:v>Cc-Washburn, twnshp of</c:v>
                </c:pt>
                <c:pt idx="7">
                  <c:v>Cc-Levis, twnshp of</c:v>
                </c:pt>
                <c:pt idx="8">
                  <c:v>Cc-Hewett, twnshp of</c:v>
                </c:pt>
                <c:pt idx="9">
                  <c:v>Interlibrary Loan</c:v>
                </c:pt>
                <c:pt idx="10">
                  <c:v>Cc-Dewhurst, twnshp of</c:v>
                </c:pt>
                <c:pt idx="11">
                  <c:v>Cc-Lynn, twnshp of</c:v>
                </c:pt>
                <c:pt idx="12">
                  <c:v>Mcl-Spencer, village of</c:v>
                </c:pt>
                <c:pt idx="13">
                  <c:v>Cc-Mentor, twnshp of</c:v>
                </c:pt>
                <c:pt idx="14">
                  <c:v>Cc-Sherwood, twnshp of</c:v>
                </c:pt>
                <c:pt idx="15">
                  <c:v>Jac-Garfield, twnshp of</c:v>
                </c:pt>
                <c:pt idx="16">
                  <c:v>Ccl-Loyal, city of</c:v>
                </c:pt>
                <c:pt idx="17">
                  <c:v>Mcl-Hewitt, twnshp of</c:v>
                </c:pt>
                <c:pt idx="18">
                  <c:v>Ccl-Thorp, city of</c:v>
                </c:pt>
                <c:pt idx="19">
                  <c:v>Cc-Hendren, twnshp of</c:v>
                </c:pt>
                <c:pt idx="20">
                  <c:v>Ccl-Abbotsford, city of</c:v>
                </c:pt>
                <c:pt idx="21">
                  <c:v>Ccl-Greenwood, city of</c:v>
                </c:pt>
                <c:pt idx="22">
                  <c:v>Ccl-Owen, city of</c:v>
                </c:pt>
                <c:pt idx="23">
                  <c:v>Jac-Adams, twnshp of</c:v>
                </c:pt>
                <c:pt idx="24">
                  <c:v>Mcl-Weston, twnshp of</c:v>
                </c:pt>
                <c:pt idx="25">
                  <c:v>Jac-City Point, twnshp of</c:v>
                </c:pt>
                <c:pt idx="26">
                  <c:v>Cc-Fremont, twnshp of</c:v>
                </c:pt>
                <c:pt idx="27">
                  <c:v>Oc-Nokomis, twnshp of</c:v>
                </c:pt>
                <c:pt idx="28">
                  <c:v>Cc-Withee, twnshp of</c:v>
                </c:pt>
                <c:pt idx="29">
                  <c:v>Cc-Loyal, twnshp of</c:v>
                </c:pt>
                <c:pt idx="30">
                  <c:v>Cc-Mead, twnshp of</c:v>
                </c:pt>
                <c:pt idx="31">
                  <c:v>Eccl-Augusta, city of</c:v>
                </c:pt>
                <c:pt idx="32">
                  <c:v>Jac-Komensky, twnshp of</c:v>
                </c:pt>
                <c:pt idx="33">
                  <c:v>Cc-Eaton, twnshp of</c:v>
                </c:pt>
                <c:pt idx="34">
                  <c:v>Mcl-Rothschild, village of</c:v>
                </c:pt>
                <c:pt idx="35">
                  <c:v>Cc-Foster, twnshp of</c:v>
                </c:pt>
                <c:pt idx="36">
                  <c:v>Ccl-Withee, village of</c:v>
                </c:pt>
                <c:pt idx="37">
                  <c:v>Cc-Hixon, twnshp of</c:v>
                </c:pt>
                <c:pt idx="38">
                  <c:v>WI-Trempealeau County</c:v>
                </c:pt>
                <c:pt idx="39">
                  <c:v>Wcl-Marshfield, city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7323</c:v>
                </c:pt>
                <c:pt idx="1">
                  <c:v>3409</c:v>
                </c:pt>
                <c:pt idx="2">
                  <c:v>1659</c:v>
                </c:pt>
                <c:pt idx="3">
                  <c:v>1581</c:v>
                </c:pt>
                <c:pt idx="4">
                  <c:v>999</c:v>
                </c:pt>
                <c:pt idx="5">
                  <c:v>1058</c:v>
                </c:pt>
                <c:pt idx="6">
                  <c:v>672</c:v>
                </c:pt>
                <c:pt idx="7">
                  <c:v>578</c:v>
                </c:pt>
                <c:pt idx="8">
                  <c:v>492</c:v>
                </c:pt>
                <c:pt idx="9">
                  <c:v>433</c:v>
                </c:pt>
                <c:pt idx="10">
                  <c:v>406</c:v>
                </c:pt>
                <c:pt idx="11">
                  <c:v>286</c:v>
                </c:pt>
                <c:pt idx="12">
                  <c:v>132</c:v>
                </c:pt>
                <c:pt idx="13">
                  <c:v>116</c:v>
                </c:pt>
                <c:pt idx="14">
                  <c:v>67</c:v>
                </c:pt>
                <c:pt idx="15">
                  <c:v>67</c:v>
                </c:pt>
                <c:pt idx="16">
                  <c:v>57</c:v>
                </c:pt>
                <c:pt idx="17">
                  <c:v>53</c:v>
                </c:pt>
                <c:pt idx="18">
                  <c:v>54</c:v>
                </c:pt>
                <c:pt idx="19">
                  <c:v>36</c:v>
                </c:pt>
                <c:pt idx="20">
                  <c:v>36</c:v>
                </c:pt>
                <c:pt idx="21">
                  <c:v>38</c:v>
                </c:pt>
                <c:pt idx="22">
                  <c:v>30</c:v>
                </c:pt>
                <c:pt idx="23">
                  <c:v>17</c:v>
                </c:pt>
                <c:pt idx="24">
                  <c:v>18</c:v>
                </c:pt>
                <c:pt idx="25">
                  <c:v>10</c:v>
                </c:pt>
                <c:pt idx="26">
                  <c:v>11</c:v>
                </c:pt>
                <c:pt idx="27">
                  <c:v>24</c:v>
                </c:pt>
                <c:pt idx="28">
                  <c:v>5</c:v>
                </c:pt>
                <c:pt idx="29">
                  <c:v>11</c:v>
                </c:pt>
                <c:pt idx="30">
                  <c:v>8</c:v>
                </c:pt>
                <c:pt idx="31">
                  <c:v>5</c:v>
                </c:pt>
                <c:pt idx="32">
                  <c:v>6</c:v>
                </c:pt>
                <c:pt idx="33">
                  <c:v>5</c:v>
                </c:pt>
                <c:pt idx="34">
                  <c:v>8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E-4C23-8303-D663091BBBC5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Ccl-Neillsville, city of</c:v>
                </c:pt>
                <c:pt idx="1">
                  <c:v>Cc-Pine Valley, twnshp of</c:v>
                </c:pt>
                <c:pt idx="2">
                  <c:v>Cc-Grant, twnshp of</c:v>
                </c:pt>
                <c:pt idx="3">
                  <c:v>Cc-Weston, twnshp of</c:v>
                </c:pt>
                <c:pt idx="4">
                  <c:v>Cc-York, twnshp of</c:v>
                </c:pt>
                <c:pt idx="5">
                  <c:v>Cc-Seif, twnshp of</c:v>
                </c:pt>
                <c:pt idx="6">
                  <c:v>Cc-Washburn, twnshp of</c:v>
                </c:pt>
                <c:pt idx="7">
                  <c:v>Cc-Levis, twnshp of</c:v>
                </c:pt>
                <c:pt idx="8">
                  <c:v>Cc-Hewett, twnshp of</c:v>
                </c:pt>
                <c:pt idx="9">
                  <c:v>Interlibrary Loan</c:v>
                </c:pt>
                <c:pt idx="10">
                  <c:v>Cc-Dewhurst, twnshp of</c:v>
                </c:pt>
                <c:pt idx="11">
                  <c:v>Cc-Lynn, twnshp of</c:v>
                </c:pt>
                <c:pt idx="12">
                  <c:v>Mcl-Spencer, village of</c:v>
                </c:pt>
                <c:pt idx="13">
                  <c:v>Cc-Mentor, twnshp of</c:v>
                </c:pt>
                <c:pt idx="14">
                  <c:v>Cc-Sherwood, twnshp of</c:v>
                </c:pt>
                <c:pt idx="15">
                  <c:v>Jac-Garfield, twnshp of</c:v>
                </c:pt>
                <c:pt idx="16">
                  <c:v>Ccl-Loyal, city of</c:v>
                </c:pt>
                <c:pt idx="17">
                  <c:v>Mcl-Hewitt, twnshp of</c:v>
                </c:pt>
                <c:pt idx="18">
                  <c:v>Ccl-Thorp, city of</c:v>
                </c:pt>
                <c:pt idx="19">
                  <c:v>Cc-Hendren, twnshp of</c:v>
                </c:pt>
                <c:pt idx="20">
                  <c:v>Ccl-Abbotsford, city of</c:v>
                </c:pt>
                <c:pt idx="21">
                  <c:v>Ccl-Greenwood, city of</c:v>
                </c:pt>
                <c:pt idx="22">
                  <c:v>Ccl-Owen, city of</c:v>
                </c:pt>
                <c:pt idx="23">
                  <c:v>Jac-Adams, twnshp of</c:v>
                </c:pt>
                <c:pt idx="24">
                  <c:v>Mcl-Weston, twnshp of</c:v>
                </c:pt>
                <c:pt idx="25">
                  <c:v>Jac-City Point, twnshp of</c:v>
                </c:pt>
                <c:pt idx="26">
                  <c:v>Cc-Fremont, twnshp of</c:v>
                </c:pt>
                <c:pt idx="27">
                  <c:v>Oc-Nokomis, twnshp of</c:v>
                </c:pt>
                <c:pt idx="28">
                  <c:v>Cc-Withee, twnshp of</c:v>
                </c:pt>
                <c:pt idx="29">
                  <c:v>Cc-Loyal, twnshp of</c:v>
                </c:pt>
                <c:pt idx="30">
                  <c:v>Cc-Mead, twnshp of</c:v>
                </c:pt>
                <c:pt idx="31">
                  <c:v>Eccl-Augusta, city of</c:v>
                </c:pt>
                <c:pt idx="32">
                  <c:v>Jac-Komensky, twnshp of</c:v>
                </c:pt>
                <c:pt idx="33">
                  <c:v>Cc-Eaton, twnshp of</c:v>
                </c:pt>
                <c:pt idx="34">
                  <c:v>Mcl-Rothschild, village of</c:v>
                </c:pt>
                <c:pt idx="35">
                  <c:v>Cc-Foster, twnshp of</c:v>
                </c:pt>
                <c:pt idx="36">
                  <c:v>Ccl-Withee, village of</c:v>
                </c:pt>
                <c:pt idx="37">
                  <c:v>Cc-Hixon, twnshp of</c:v>
                </c:pt>
                <c:pt idx="38">
                  <c:v>WI-Trempealeau County</c:v>
                </c:pt>
                <c:pt idx="39">
                  <c:v>Wcl-Marshfield, city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7269</c:v>
                </c:pt>
                <c:pt idx="1">
                  <c:v>3435</c:v>
                </c:pt>
                <c:pt idx="2">
                  <c:v>1606</c:v>
                </c:pt>
                <c:pt idx="3">
                  <c:v>1561</c:v>
                </c:pt>
                <c:pt idx="4">
                  <c:v>1004</c:v>
                </c:pt>
                <c:pt idx="5">
                  <c:v>1012</c:v>
                </c:pt>
                <c:pt idx="6">
                  <c:v>676</c:v>
                </c:pt>
                <c:pt idx="7">
                  <c:v>587</c:v>
                </c:pt>
                <c:pt idx="8">
                  <c:v>500</c:v>
                </c:pt>
                <c:pt idx="9">
                  <c:v>445</c:v>
                </c:pt>
                <c:pt idx="10">
                  <c:v>397</c:v>
                </c:pt>
                <c:pt idx="11">
                  <c:v>279</c:v>
                </c:pt>
                <c:pt idx="12">
                  <c:v>209</c:v>
                </c:pt>
                <c:pt idx="13">
                  <c:v>119</c:v>
                </c:pt>
                <c:pt idx="14">
                  <c:v>68</c:v>
                </c:pt>
                <c:pt idx="15">
                  <c:v>58</c:v>
                </c:pt>
                <c:pt idx="16">
                  <c:v>51</c:v>
                </c:pt>
                <c:pt idx="17">
                  <c:v>54</c:v>
                </c:pt>
                <c:pt idx="18">
                  <c:v>44</c:v>
                </c:pt>
                <c:pt idx="19">
                  <c:v>44</c:v>
                </c:pt>
                <c:pt idx="20">
                  <c:v>23</c:v>
                </c:pt>
                <c:pt idx="21">
                  <c:v>16</c:v>
                </c:pt>
                <c:pt idx="22">
                  <c:v>17</c:v>
                </c:pt>
                <c:pt idx="23">
                  <c:v>16</c:v>
                </c:pt>
                <c:pt idx="24">
                  <c:v>16</c:v>
                </c:pt>
                <c:pt idx="25">
                  <c:v>10</c:v>
                </c:pt>
                <c:pt idx="26">
                  <c:v>10</c:v>
                </c:pt>
                <c:pt idx="27">
                  <c:v>2</c:v>
                </c:pt>
                <c:pt idx="28">
                  <c:v>16</c:v>
                </c:pt>
                <c:pt idx="29">
                  <c:v>5</c:v>
                </c:pt>
                <c:pt idx="30">
                  <c:v>8</c:v>
                </c:pt>
                <c:pt idx="31">
                  <c:v>2</c:v>
                </c:pt>
                <c:pt idx="32">
                  <c:v>6</c:v>
                </c:pt>
                <c:pt idx="33">
                  <c:v>5</c:v>
                </c:pt>
                <c:pt idx="34">
                  <c:v>1</c:v>
                </c:pt>
                <c:pt idx="35">
                  <c:v>5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E-4C23-8303-D663091BBBC5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Ccl-Neillsville, city of</c:v>
                </c:pt>
                <c:pt idx="1">
                  <c:v>Cc-Pine Valley, twnshp of</c:v>
                </c:pt>
                <c:pt idx="2">
                  <c:v>Cc-Grant, twnshp of</c:v>
                </c:pt>
                <c:pt idx="3">
                  <c:v>Cc-Weston, twnshp of</c:v>
                </c:pt>
                <c:pt idx="4">
                  <c:v>Cc-York, twnshp of</c:v>
                </c:pt>
                <c:pt idx="5">
                  <c:v>Cc-Seif, twnshp of</c:v>
                </c:pt>
                <c:pt idx="6">
                  <c:v>Cc-Washburn, twnshp of</c:v>
                </c:pt>
                <c:pt idx="7">
                  <c:v>Cc-Levis, twnshp of</c:v>
                </c:pt>
                <c:pt idx="8">
                  <c:v>Cc-Hewett, twnshp of</c:v>
                </c:pt>
                <c:pt idx="9">
                  <c:v>Interlibrary Loan</c:v>
                </c:pt>
                <c:pt idx="10">
                  <c:v>Cc-Dewhurst, twnshp of</c:v>
                </c:pt>
                <c:pt idx="11">
                  <c:v>Cc-Lynn, twnshp of</c:v>
                </c:pt>
                <c:pt idx="12">
                  <c:v>Mcl-Spencer, village of</c:v>
                </c:pt>
                <c:pt idx="13">
                  <c:v>Cc-Mentor, twnshp of</c:v>
                </c:pt>
                <c:pt idx="14">
                  <c:v>Cc-Sherwood, twnshp of</c:v>
                </c:pt>
                <c:pt idx="15">
                  <c:v>Jac-Garfield, twnshp of</c:v>
                </c:pt>
                <c:pt idx="16">
                  <c:v>Ccl-Loyal, city of</c:v>
                </c:pt>
                <c:pt idx="17">
                  <c:v>Mcl-Hewitt, twnshp of</c:v>
                </c:pt>
                <c:pt idx="18">
                  <c:v>Ccl-Thorp, city of</c:v>
                </c:pt>
                <c:pt idx="19">
                  <c:v>Cc-Hendren, twnshp of</c:v>
                </c:pt>
                <c:pt idx="20">
                  <c:v>Ccl-Abbotsford, city of</c:v>
                </c:pt>
                <c:pt idx="21">
                  <c:v>Ccl-Greenwood, city of</c:v>
                </c:pt>
                <c:pt idx="22">
                  <c:v>Ccl-Owen, city of</c:v>
                </c:pt>
                <c:pt idx="23">
                  <c:v>Jac-Adams, twnshp of</c:v>
                </c:pt>
                <c:pt idx="24">
                  <c:v>Mcl-Weston, twnshp of</c:v>
                </c:pt>
                <c:pt idx="25">
                  <c:v>Jac-City Point, twnshp of</c:v>
                </c:pt>
                <c:pt idx="26">
                  <c:v>Cc-Fremont, twnshp of</c:v>
                </c:pt>
                <c:pt idx="27">
                  <c:v>Oc-Nokomis, twnshp of</c:v>
                </c:pt>
                <c:pt idx="28">
                  <c:v>Cc-Withee, twnshp of</c:v>
                </c:pt>
                <c:pt idx="29">
                  <c:v>Cc-Loyal, twnshp of</c:v>
                </c:pt>
                <c:pt idx="30">
                  <c:v>Cc-Mead, twnshp of</c:v>
                </c:pt>
                <c:pt idx="31">
                  <c:v>Eccl-Augusta, city of</c:v>
                </c:pt>
                <c:pt idx="32">
                  <c:v>Jac-Komensky, twnshp of</c:v>
                </c:pt>
                <c:pt idx="33">
                  <c:v>Cc-Eaton, twnshp of</c:v>
                </c:pt>
                <c:pt idx="34">
                  <c:v>Mcl-Rothschild, village of</c:v>
                </c:pt>
                <c:pt idx="35">
                  <c:v>Cc-Foster, twnshp of</c:v>
                </c:pt>
                <c:pt idx="36">
                  <c:v>Ccl-Withee, village of</c:v>
                </c:pt>
                <c:pt idx="37">
                  <c:v>Cc-Hixon, twnshp of</c:v>
                </c:pt>
                <c:pt idx="38">
                  <c:v>WI-Trempealeau County</c:v>
                </c:pt>
                <c:pt idx="39">
                  <c:v>Wcl-Marshfield, city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2279</c:v>
                </c:pt>
                <c:pt idx="1">
                  <c:v>933</c:v>
                </c:pt>
                <c:pt idx="2">
                  <c:v>300</c:v>
                </c:pt>
                <c:pt idx="3">
                  <c:v>323</c:v>
                </c:pt>
                <c:pt idx="4">
                  <c:v>826</c:v>
                </c:pt>
                <c:pt idx="5">
                  <c:v>628</c:v>
                </c:pt>
                <c:pt idx="6">
                  <c:v>276</c:v>
                </c:pt>
                <c:pt idx="7">
                  <c:v>267</c:v>
                </c:pt>
                <c:pt idx="8">
                  <c:v>321</c:v>
                </c:pt>
                <c:pt idx="9">
                  <c:v>466</c:v>
                </c:pt>
                <c:pt idx="10">
                  <c:v>162</c:v>
                </c:pt>
                <c:pt idx="11">
                  <c:v>90</c:v>
                </c:pt>
                <c:pt idx="12">
                  <c:v>48</c:v>
                </c:pt>
                <c:pt idx="13">
                  <c:v>35</c:v>
                </c:pt>
                <c:pt idx="14">
                  <c:v>25</c:v>
                </c:pt>
                <c:pt idx="15">
                  <c:v>1</c:v>
                </c:pt>
                <c:pt idx="16">
                  <c:v>12</c:v>
                </c:pt>
                <c:pt idx="17">
                  <c:v>6</c:v>
                </c:pt>
                <c:pt idx="18">
                  <c:v>2</c:v>
                </c:pt>
                <c:pt idx="19">
                  <c:v>3</c:v>
                </c:pt>
                <c:pt idx="20">
                  <c:v>14</c:v>
                </c:pt>
                <c:pt idx="21">
                  <c:v>2</c:v>
                </c:pt>
                <c:pt idx="22">
                  <c:v>2</c:v>
                </c:pt>
                <c:pt idx="23">
                  <c:v>17</c:v>
                </c:pt>
                <c:pt idx="24">
                  <c:v>2</c:v>
                </c:pt>
                <c:pt idx="25">
                  <c:v>5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E-4C23-8303-D663091BBBC5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Ccl-Neillsville, city of</c:v>
                </c:pt>
                <c:pt idx="1">
                  <c:v>Cc-Pine Valley, twnshp of</c:v>
                </c:pt>
                <c:pt idx="2">
                  <c:v>Cc-Grant, twnshp of</c:v>
                </c:pt>
                <c:pt idx="3">
                  <c:v>Cc-Weston, twnshp of</c:v>
                </c:pt>
                <c:pt idx="4">
                  <c:v>Cc-York, twnshp of</c:v>
                </c:pt>
                <c:pt idx="5">
                  <c:v>Cc-Seif, twnshp of</c:v>
                </c:pt>
                <c:pt idx="6">
                  <c:v>Cc-Washburn, twnshp of</c:v>
                </c:pt>
                <c:pt idx="7">
                  <c:v>Cc-Levis, twnshp of</c:v>
                </c:pt>
                <c:pt idx="8">
                  <c:v>Cc-Hewett, twnshp of</c:v>
                </c:pt>
                <c:pt idx="9">
                  <c:v>Interlibrary Loan</c:v>
                </c:pt>
                <c:pt idx="10">
                  <c:v>Cc-Dewhurst, twnshp of</c:v>
                </c:pt>
                <c:pt idx="11">
                  <c:v>Cc-Lynn, twnshp of</c:v>
                </c:pt>
                <c:pt idx="12">
                  <c:v>Mcl-Spencer, village of</c:v>
                </c:pt>
                <c:pt idx="13">
                  <c:v>Cc-Mentor, twnshp of</c:v>
                </c:pt>
                <c:pt idx="14">
                  <c:v>Cc-Sherwood, twnshp of</c:v>
                </c:pt>
                <c:pt idx="15">
                  <c:v>Jac-Garfield, twnshp of</c:v>
                </c:pt>
                <c:pt idx="16">
                  <c:v>Ccl-Loyal, city of</c:v>
                </c:pt>
                <c:pt idx="17">
                  <c:v>Mcl-Hewitt, twnshp of</c:v>
                </c:pt>
                <c:pt idx="18">
                  <c:v>Ccl-Thorp, city of</c:v>
                </c:pt>
                <c:pt idx="19">
                  <c:v>Cc-Hendren, twnshp of</c:v>
                </c:pt>
                <c:pt idx="20">
                  <c:v>Ccl-Abbotsford, city of</c:v>
                </c:pt>
                <c:pt idx="21">
                  <c:v>Ccl-Greenwood, city of</c:v>
                </c:pt>
                <c:pt idx="22">
                  <c:v>Ccl-Owen, city of</c:v>
                </c:pt>
                <c:pt idx="23">
                  <c:v>Jac-Adams, twnshp of</c:v>
                </c:pt>
                <c:pt idx="24">
                  <c:v>Mcl-Weston, twnshp of</c:v>
                </c:pt>
                <c:pt idx="25">
                  <c:v>Jac-City Point, twnshp of</c:v>
                </c:pt>
                <c:pt idx="26">
                  <c:v>Cc-Fremont, twnshp of</c:v>
                </c:pt>
                <c:pt idx="27">
                  <c:v>Oc-Nokomis, twnshp of</c:v>
                </c:pt>
                <c:pt idx="28">
                  <c:v>Cc-Withee, twnshp of</c:v>
                </c:pt>
                <c:pt idx="29">
                  <c:v>Cc-Loyal, twnshp of</c:v>
                </c:pt>
                <c:pt idx="30">
                  <c:v>Cc-Mead, twnshp of</c:v>
                </c:pt>
                <c:pt idx="31">
                  <c:v>Eccl-Augusta, city of</c:v>
                </c:pt>
                <c:pt idx="32">
                  <c:v>Jac-Komensky, twnshp of</c:v>
                </c:pt>
                <c:pt idx="33">
                  <c:v>Cc-Eaton, twnshp of</c:v>
                </c:pt>
                <c:pt idx="34">
                  <c:v>Mcl-Rothschild, village of</c:v>
                </c:pt>
                <c:pt idx="35">
                  <c:v>Cc-Foster, twnshp of</c:v>
                </c:pt>
                <c:pt idx="36">
                  <c:v>Ccl-Withee, village of</c:v>
                </c:pt>
                <c:pt idx="37">
                  <c:v>Cc-Hixon, twnshp of</c:v>
                </c:pt>
                <c:pt idx="38">
                  <c:v>WI-Trempealeau County</c:v>
                </c:pt>
                <c:pt idx="39">
                  <c:v>Wcl-Marshfield, city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1150</c:v>
                </c:pt>
                <c:pt idx="1">
                  <c:v>131</c:v>
                </c:pt>
                <c:pt idx="2">
                  <c:v>102</c:v>
                </c:pt>
                <c:pt idx="3">
                  <c:v>144</c:v>
                </c:pt>
                <c:pt idx="4">
                  <c:v>18</c:v>
                </c:pt>
                <c:pt idx="5">
                  <c:v>48</c:v>
                </c:pt>
                <c:pt idx="6">
                  <c:v>20</c:v>
                </c:pt>
                <c:pt idx="7">
                  <c:v>31</c:v>
                </c:pt>
                <c:pt idx="8">
                  <c:v>47</c:v>
                </c:pt>
                <c:pt idx="9">
                  <c:v>0</c:v>
                </c:pt>
                <c:pt idx="10">
                  <c:v>19</c:v>
                </c:pt>
                <c:pt idx="11">
                  <c:v>11</c:v>
                </c:pt>
                <c:pt idx="12">
                  <c:v>5</c:v>
                </c:pt>
                <c:pt idx="13">
                  <c:v>14</c:v>
                </c:pt>
                <c:pt idx="14">
                  <c:v>11</c:v>
                </c:pt>
                <c:pt idx="15">
                  <c:v>0</c:v>
                </c:pt>
                <c:pt idx="16">
                  <c:v>5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9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0E-4C23-8303-D663091BBBC5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Ccl-Neillsville, city of</c:v>
                </c:pt>
                <c:pt idx="1">
                  <c:v>Cc-Pine Valley, twnshp of</c:v>
                </c:pt>
                <c:pt idx="2">
                  <c:v>Cc-Grant, twnshp of</c:v>
                </c:pt>
                <c:pt idx="3">
                  <c:v>Cc-Weston, twnshp of</c:v>
                </c:pt>
                <c:pt idx="4">
                  <c:v>Cc-York, twnshp of</c:v>
                </c:pt>
                <c:pt idx="5">
                  <c:v>Cc-Seif, twnshp of</c:v>
                </c:pt>
                <c:pt idx="6">
                  <c:v>Cc-Washburn, twnshp of</c:v>
                </c:pt>
                <c:pt idx="7">
                  <c:v>Cc-Levis, twnshp of</c:v>
                </c:pt>
                <c:pt idx="8">
                  <c:v>Cc-Hewett, twnshp of</c:v>
                </c:pt>
                <c:pt idx="9">
                  <c:v>Interlibrary Loan</c:v>
                </c:pt>
                <c:pt idx="10">
                  <c:v>Cc-Dewhurst, twnshp of</c:v>
                </c:pt>
                <c:pt idx="11">
                  <c:v>Cc-Lynn, twnshp of</c:v>
                </c:pt>
                <c:pt idx="12">
                  <c:v>Mcl-Spencer, village of</c:v>
                </c:pt>
                <c:pt idx="13">
                  <c:v>Cc-Mentor, twnshp of</c:v>
                </c:pt>
                <c:pt idx="14">
                  <c:v>Cc-Sherwood, twnshp of</c:v>
                </c:pt>
                <c:pt idx="15">
                  <c:v>Jac-Garfield, twnshp of</c:v>
                </c:pt>
                <c:pt idx="16">
                  <c:v>Ccl-Loyal, city of</c:v>
                </c:pt>
                <c:pt idx="17">
                  <c:v>Mcl-Hewitt, twnshp of</c:v>
                </c:pt>
                <c:pt idx="18">
                  <c:v>Ccl-Thorp, city of</c:v>
                </c:pt>
                <c:pt idx="19">
                  <c:v>Cc-Hendren, twnshp of</c:v>
                </c:pt>
                <c:pt idx="20">
                  <c:v>Ccl-Abbotsford, city of</c:v>
                </c:pt>
                <c:pt idx="21">
                  <c:v>Ccl-Greenwood, city of</c:v>
                </c:pt>
                <c:pt idx="22">
                  <c:v>Ccl-Owen, city of</c:v>
                </c:pt>
                <c:pt idx="23">
                  <c:v>Jac-Adams, twnshp of</c:v>
                </c:pt>
                <c:pt idx="24">
                  <c:v>Mcl-Weston, twnshp of</c:v>
                </c:pt>
                <c:pt idx="25">
                  <c:v>Jac-City Point, twnshp of</c:v>
                </c:pt>
                <c:pt idx="26">
                  <c:v>Cc-Fremont, twnshp of</c:v>
                </c:pt>
                <c:pt idx="27">
                  <c:v>Oc-Nokomis, twnshp of</c:v>
                </c:pt>
                <c:pt idx="28">
                  <c:v>Cc-Withee, twnshp of</c:v>
                </c:pt>
                <c:pt idx="29">
                  <c:v>Cc-Loyal, twnshp of</c:v>
                </c:pt>
                <c:pt idx="30">
                  <c:v>Cc-Mead, twnshp of</c:v>
                </c:pt>
                <c:pt idx="31">
                  <c:v>Eccl-Augusta, city of</c:v>
                </c:pt>
                <c:pt idx="32">
                  <c:v>Jac-Komensky, twnshp of</c:v>
                </c:pt>
                <c:pt idx="33">
                  <c:v>Cc-Eaton, twnshp of</c:v>
                </c:pt>
                <c:pt idx="34">
                  <c:v>Mcl-Rothschild, village of</c:v>
                </c:pt>
                <c:pt idx="35">
                  <c:v>Cc-Foster, twnshp of</c:v>
                </c:pt>
                <c:pt idx="36">
                  <c:v>Ccl-Withee, village of</c:v>
                </c:pt>
                <c:pt idx="37">
                  <c:v>Cc-Hixon, twnshp of</c:v>
                </c:pt>
                <c:pt idx="38">
                  <c:v>WI-Trempealeau County</c:v>
                </c:pt>
                <c:pt idx="39">
                  <c:v>Wcl-Marshfield, city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0E-4C23-8303-D663091BB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3668992"/>
        <c:axId val="1"/>
      </c:barChart>
      <c:catAx>
        <c:axId val="1173668992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2.9386343993085567E-2"/>
              <c:y val="0.5134048257372654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506482281763181"/>
              <c:y val="0.12600536193029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668992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127917026793432"/>
          <c:y val="0.9530831099195709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9530456852791879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8934010152284"/>
          <c:y val="0.18080149114631874"/>
          <c:w val="0.82550761421319796"/>
          <c:h val="0.7204100652376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19728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1-441F-BC4B-6872425D3D88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19588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1-441F-BC4B-6872425D3D88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1-441F-BC4B-6872425D3D88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11-441F-BC4B-6872425D3D88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11-441F-BC4B-6872425D3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173659424"/>
        <c:axId val="1"/>
      </c:barChart>
      <c:catAx>
        <c:axId val="117365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2.9187817258883249E-2"/>
              <c:y val="0.45293569431500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659424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16243654822335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897967" cy="63161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B053BC-377D-8A19-CBA0-45E0A43E0D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0.80825</cdr:x>
      <cdr:y>0.079</cdr:y>
    </cdr:from>
    <cdr:to>
      <cdr:x>0.82025</cdr:x>
      <cdr:y>0.10375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E03D7D0B-EA54-0D99-A555-7B6EE83B4D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9862" y="641539"/>
          <a:ext cx="75569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0.09425</cdr:x>
      <cdr:y>0.06275</cdr:y>
    </cdr:from>
    <cdr:to>
      <cdr:x>0.963</cdr:x>
      <cdr:y>0.0875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0EE0D67D-14AC-727E-4535-656D7BD155D5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3529" y="509577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DC1587E-772E-4E08-8019-CBE1593A220F}" type="TxLink">
            <a:rPr lang="en-US"/>
            <a:pPr algn="ctr" rtl="0">
              <a:defRPr sz="1000"/>
            </a:pPr>
            <a:t>330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71733" cy="45423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3AA440-7651-6D0B-79A7-78AA50D251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0.06925</cdr:x>
      <cdr:y>0.07075</cdr:y>
    </cdr:from>
    <cdr:to>
      <cdr:x>0.93725</cdr:x>
      <cdr:y>0.10525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931C56A3-5889-1BEC-3E3C-EABC88009AE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4023" y="413193"/>
          <a:ext cx="7445654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55B3FDE-5AB1-4C5F-A773-EA61D8EA204F}" type="TxLink">
            <a:rPr lang="en-US"/>
            <a:pPr algn="ctr" rtl="0">
              <a:defRPr sz="1000"/>
            </a:pPr>
            <a:t>330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56"/>
  <sheetViews>
    <sheetView tabSelected="1" topLeftCell="A24" zoomScaleNormal="100" workbookViewId="0">
      <selection activeCell="G17" sqref="G17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3.77734375" style="8" customWidth="1"/>
    <col min="7" max="7" width="8.77734375" style="66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72" t="s">
        <v>0</v>
      </c>
      <c r="B1" s="73"/>
      <c r="C1" s="73"/>
      <c r="D1" s="73"/>
      <c r="E1" s="73"/>
      <c r="F1" s="73"/>
      <c r="G1" s="73"/>
      <c r="H1" s="73"/>
    </row>
    <row r="2" spans="1:9" s="10" customFormat="1" ht="26.25" customHeight="1" x14ac:dyDescent="0.2">
      <c r="A2" s="74">
        <v>330</v>
      </c>
      <c r="B2" s="75"/>
      <c r="C2" s="75"/>
      <c r="D2" s="75"/>
      <c r="E2" s="75"/>
      <c r="F2" s="75"/>
      <c r="G2" s="75"/>
      <c r="H2" s="75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113</v>
      </c>
      <c r="G3" s="56"/>
      <c r="H3" s="12">
        <f>D56</f>
        <v>26790</v>
      </c>
      <c r="I3" s="13" t="s">
        <v>82</v>
      </c>
    </row>
    <row r="4" spans="1:9" ht="15.75" x14ac:dyDescent="0.2">
      <c r="A4" s="39" t="s">
        <v>10</v>
      </c>
      <c r="B4" s="40">
        <v>36</v>
      </c>
      <c r="C4" s="40">
        <v>14</v>
      </c>
      <c r="D4" s="40">
        <v>50</v>
      </c>
      <c r="F4" s="14" t="s">
        <v>83</v>
      </c>
      <c r="G4" s="57"/>
      <c r="H4" s="15">
        <f>-D21</f>
        <v>-9602</v>
      </c>
      <c r="I4" s="16" t="s">
        <v>84</v>
      </c>
    </row>
    <row r="5" spans="1:9" ht="15.75" x14ac:dyDescent="0.2">
      <c r="A5" s="39" t="s">
        <v>12</v>
      </c>
      <c r="B5" s="40">
        <v>0</v>
      </c>
      <c r="C5" s="40">
        <v>0</v>
      </c>
      <c r="D5" s="40">
        <v>0</v>
      </c>
      <c r="F5" s="14" t="s">
        <v>85</v>
      </c>
      <c r="G5" s="57"/>
      <c r="H5" s="15">
        <v>0</v>
      </c>
      <c r="I5" s="16" t="s">
        <v>86</v>
      </c>
    </row>
    <row r="6" spans="1:9" ht="15.75" x14ac:dyDescent="0.2">
      <c r="A6" s="49" t="s">
        <v>14</v>
      </c>
      <c r="B6" s="50">
        <v>406</v>
      </c>
      <c r="C6" s="50">
        <v>162</v>
      </c>
      <c r="D6" s="50">
        <v>568</v>
      </c>
      <c r="F6" s="14"/>
      <c r="G6" s="57"/>
      <c r="H6" s="15">
        <f>-D50</f>
        <v>-899</v>
      </c>
      <c r="I6" s="16" t="s">
        <v>87</v>
      </c>
    </row>
    <row r="7" spans="1:9" ht="15.75" x14ac:dyDescent="0.2">
      <c r="A7" s="49" t="s">
        <v>16</v>
      </c>
      <c r="B7" s="50">
        <v>5</v>
      </c>
      <c r="C7" s="50">
        <v>0</v>
      </c>
      <c r="D7" s="50">
        <v>5</v>
      </c>
      <c r="F7" s="14"/>
      <c r="G7" s="57"/>
      <c r="H7" s="15">
        <v>0</v>
      </c>
      <c r="I7" s="16" t="s">
        <v>88</v>
      </c>
    </row>
    <row r="8" spans="1:9" x14ac:dyDescent="0.2">
      <c r="A8" s="49" t="s">
        <v>17</v>
      </c>
      <c r="B8" s="50">
        <v>1</v>
      </c>
      <c r="C8" s="50">
        <v>0</v>
      </c>
      <c r="D8" s="50">
        <v>1</v>
      </c>
      <c r="F8" s="17"/>
      <c r="G8" s="58"/>
      <c r="H8" s="18">
        <f>SUM(H3:H7)</f>
        <v>16289</v>
      </c>
      <c r="I8" s="19"/>
    </row>
    <row r="9" spans="1:9" ht="15.75" x14ac:dyDescent="0.2">
      <c r="A9" s="49" t="s">
        <v>18</v>
      </c>
      <c r="B9" s="50">
        <v>11</v>
      </c>
      <c r="C9" s="50">
        <v>5</v>
      </c>
      <c r="D9" s="50">
        <v>16</v>
      </c>
      <c r="F9" s="76" t="s">
        <v>89</v>
      </c>
      <c r="G9" s="77"/>
      <c r="H9" s="15"/>
      <c r="I9" s="19"/>
    </row>
    <row r="10" spans="1:9" x14ac:dyDescent="0.2">
      <c r="A10" s="49" t="s">
        <v>20</v>
      </c>
      <c r="B10" s="50">
        <v>1659</v>
      </c>
      <c r="C10" s="50">
        <v>300</v>
      </c>
      <c r="D10" s="50">
        <v>1959</v>
      </c>
      <c r="F10" s="20" t="s">
        <v>90</v>
      </c>
      <c r="G10" s="59">
        <f>SUM(D4:D5,D11,D16,D22,D26,D30)</f>
        <v>250</v>
      </c>
      <c r="H10" s="21"/>
      <c r="I10" s="19"/>
    </row>
    <row r="11" spans="1:9" x14ac:dyDescent="0.2">
      <c r="A11" s="39" t="s">
        <v>22</v>
      </c>
      <c r="B11" s="40">
        <v>38</v>
      </c>
      <c r="C11" s="40">
        <v>2</v>
      </c>
      <c r="D11" s="40">
        <v>40</v>
      </c>
      <c r="F11" s="22" t="s">
        <v>91</v>
      </c>
      <c r="G11" s="38">
        <f>SUM(D6:D10,D12:D15,D17:D20,D23:D25,D27:D29,D31)</f>
        <v>15599</v>
      </c>
      <c r="H11" s="19"/>
      <c r="I11" s="67"/>
    </row>
    <row r="12" spans="1:9" x14ac:dyDescent="0.2">
      <c r="A12" s="49" t="s">
        <v>23</v>
      </c>
      <c r="B12" s="50">
        <v>36</v>
      </c>
      <c r="C12" s="50">
        <v>3</v>
      </c>
      <c r="D12" s="50">
        <v>39</v>
      </c>
      <c r="F12" s="23" t="s">
        <v>92</v>
      </c>
      <c r="G12" s="60">
        <f>SUM(G10:G11)</f>
        <v>15849</v>
      </c>
      <c r="H12" s="19"/>
      <c r="I12" s="19"/>
    </row>
    <row r="13" spans="1:9" x14ac:dyDescent="0.2">
      <c r="A13" s="49" t="s">
        <v>24</v>
      </c>
      <c r="B13" s="50">
        <v>492</v>
      </c>
      <c r="C13" s="50">
        <v>321</v>
      </c>
      <c r="D13" s="50">
        <v>813</v>
      </c>
      <c r="F13" s="17"/>
      <c r="G13" s="58"/>
      <c r="H13" s="19"/>
      <c r="I13" s="19"/>
    </row>
    <row r="14" spans="1:9" x14ac:dyDescent="0.2">
      <c r="A14" s="49" t="s">
        <v>26</v>
      </c>
      <c r="B14" s="50">
        <v>2</v>
      </c>
      <c r="C14" s="50">
        <v>3</v>
      </c>
      <c r="D14" s="50">
        <v>5</v>
      </c>
      <c r="F14" s="17"/>
      <c r="G14" s="58"/>
      <c r="H14" s="19"/>
      <c r="I14" s="19"/>
    </row>
    <row r="15" spans="1:9" ht="15.75" x14ac:dyDescent="0.2">
      <c r="A15" s="49" t="s">
        <v>27</v>
      </c>
      <c r="B15" s="50">
        <v>578</v>
      </c>
      <c r="C15" s="50">
        <v>267</v>
      </c>
      <c r="D15" s="50">
        <v>845</v>
      </c>
      <c r="F15" s="78" t="s">
        <v>93</v>
      </c>
      <c r="G15" s="79"/>
      <c r="H15" s="16" t="s">
        <v>94</v>
      </c>
      <c r="I15" s="24" t="s">
        <v>114</v>
      </c>
    </row>
    <row r="16" spans="1:9" x14ac:dyDescent="0.2">
      <c r="A16" s="39" t="s">
        <v>29</v>
      </c>
      <c r="B16" s="40">
        <v>57</v>
      </c>
      <c r="C16" s="40">
        <v>12</v>
      </c>
      <c r="D16" s="40">
        <v>69</v>
      </c>
      <c r="F16" s="20" t="s">
        <v>90</v>
      </c>
      <c r="G16" s="59">
        <f>SUM(D32,D34:D40,D42)</f>
        <v>271</v>
      </c>
      <c r="H16" s="19"/>
      <c r="I16" s="25"/>
    </row>
    <row r="17" spans="1:9" x14ac:dyDescent="0.2">
      <c r="A17" s="49" t="s">
        <v>31</v>
      </c>
      <c r="B17" s="50">
        <v>11</v>
      </c>
      <c r="C17" s="50">
        <v>0</v>
      </c>
      <c r="D17" s="50">
        <v>11</v>
      </c>
      <c r="F17" s="22" t="s">
        <v>91</v>
      </c>
      <c r="G17" s="38">
        <f>SUM(D33,D41,D43:D45)</f>
        <v>25</v>
      </c>
      <c r="H17" s="16" t="s">
        <v>95</v>
      </c>
      <c r="I17" s="24">
        <f>SUM(D32)</f>
        <v>0</v>
      </c>
    </row>
    <row r="18" spans="1:9" x14ac:dyDescent="0.2">
      <c r="A18" s="49" t="s">
        <v>32</v>
      </c>
      <c r="B18" s="50">
        <v>286</v>
      </c>
      <c r="C18" s="50">
        <v>90</v>
      </c>
      <c r="D18" s="50">
        <v>376</v>
      </c>
      <c r="F18" s="26" t="s">
        <v>92</v>
      </c>
      <c r="G18" s="61">
        <f>SUM(G16:G17)</f>
        <v>296</v>
      </c>
      <c r="H18" s="19"/>
      <c r="I18" s="25"/>
    </row>
    <row r="19" spans="1:9" x14ac:dyDescent="0.2">
      <c r="A19" s="49" t="s">
        <v>34</v>
      </c>
      <c r="B19" s="50">
        <v>8</v>
      </c>
      <c r="C19" s="50">
        <v>0</v>
      </c>
      <c r="D19" s="50">
        <v>8</v>
      </c>
      <c r="F19" s="17"/>
      <c r="G19" s="58"/>
      <c r="H19" s="16" t="s">
        <v>96</v>
      </c>
      <c r="I19" s="24">
        <f>SUM(D33)</f>
        <v>0</v>
      </c>
    </row>
    <row r="20" spans="1:9" x14ac:dyDescent="0.2">
      <c r="A20" s="49" t="s">
        <v>35</v>
      </c>
      <c r="B20" s="50">
        <v>116</v>
      </c>
      <c r="C20" s="50">
        <v>35</v>
      </c>
      <c r="D20" s="50">
        <v>151</v>
      </c>
      <c r="F20" s="17"/>
      <c r="G20" s="58"/>
      <c r="H20" s="19"/>
      <c r="I20" s="25"/>
    </row>
    <row r="21" spans="1:9" ht="15.75" x14ac:dyDescent="0.2">
      <c r="A21" s="2" t="s">
        <v>37</v>
      </c>
      <c r="B21" s="8">
        <v>7323</v>
      </c>
      <c r="C21" s="8">
        <v>2279</v>
      </c>
      <c r="D21" s="8">
        <v>9602</v>
      </c>
      <c r="F21" s="80" t="s">
        <v>97</v>
      </c>
      <c r="G21" s="81"/>
      <c r="H21" s="16" t="s">
        <v>98</v>
      </c>
      <c r="I21" s="24">
        <f>SUM(D34:D40)</f>
        <v>270</v>
      </c>
    </row>
    <row r="22" spans="1:9" x14ac:dyDescent="0.2">
      <c r="A22" s="39" t="s">
        <v>39</v>
      </c>
      <c r="B22" s="40">
        <v>30</v>
      </c>
      <c r="C22" s="40">
        <v>2</v>
      </c>
      <c r="D22" s="40">
        <v>32</v>
      </c>
      <c r="F22" s="20" t="s">
        <v>90</v>
      </c>
      <c r="G22" s="59">
        <f>SUM(D48,D51)</f>
        <v>15</v>
      </c>
      <c r="H22" s="19"/>
      <c r="I22" s="25"/>
    </row>
    <row r="23" spans="1:9" x14ac:dyDescent="0.2">
      <c r="A23" s="49" t="s">
        <v>40</v>
      </c>
      <c r="B23" s="50">
        <v>3409</v>
      </c>
      <c r="C23" s="50">
        <v>933</v>
      </c>
      <c r="D23" s="50">
        <v>4342</v>
      </c>
      <c r="F23" s="22" t="s">
        <v>91</v>
      </c>
      <c r="G23" s="38">
        <f>SUM(D52:D55)</f>
        <v>123</v>
      </c>
      <c r="H23" s="16" t="s">
        <v>99</v>
      </c>
      <c r="I23" s="24">
        <f>SUM(D41:D43)</f>
        <v>26</v>
      </c>
    </row>
    <row r="24" spans="1:9" x14ac:dyDescent="0.2">
      <c r="A24" s="49" t="s">
        <v>42</v>
      </c>
      <c r="B24" s="50">
        <v>1058</v>
      </c>
      <c r="C24" s="50">
        <v>628</v>
      </c>
      <c r="D24" s="50">
        <v>1686</v>
      </c>
      <c r="F24" s="27" t="s">
        <v>92</v>
      </c>
      <c r="G24" s="62">
        <f>SUM(G22:G23)</f>
        <v>138</v>
      </c>
      <c r="H24" s="19"/>
      <c r="I24" s="25"/>
    </row>
    <row r="25" spans="1:9" x14ac:dyDescent="0.2">
      <c r="A25" s="49" t="s">
        <v>44</v>
      </c>
      <c r="B25" s="50">
        <v>67</v>
      </c>
      <c r="C25" s="50">
        <v>25</v>
      </c>
      <c r="D25" s="50">
        <v>92</v>
      </c>
      <c r="F25" s="17"/>
      <c r="G25" s="58"/>
      <c r="H25" s="16" t="s">
        <v>100</v>
      </c>
      <c r="I25" s="28">
        <f>SUM(D44:D45)</f>
        <v>0</v>
      </c>
    </row>
    <row r="26" spans="1:9" x14ac:dyDescent="0.2">
      <c r="A26" s="39" t="s">
        <v>46</v>
      </c>
      <c r="B26" s="40">
        <v>54</v>
      </c>
      <c r="C26" s="40">
        <v>2</v>
      </c>
      <c r="D26" s="40">
        <v>56</v>
      </c>
      <c r="F26" s="17"/>
      <c r="G26" s="58"/>
      <c r="H26" s="19"/>
      <c r="I26" s="25"/>
    </row>
    <row r="27" spans="1:9" ht="15.75" x14ac:dyDescent="0.2">
      <c r="A27" s="49" t="s">
        <v>47</v>
      </c>
      <c r="B27" s="50">
        <v>1581</v>
      </c>
      <c r="C27" s="50">
        <v>323</v>
      </c>
      <c r="D27" s="50">
        <v>1904</v>
      </c>
      <c r="F27" s="68" t="s">
        <v>101</v>
      </c>
      <c r="G27" s="69"/>
      <c r="H27" s="19"/>
      <c r="I27" s="29">
        <f>SUM(I15,I17,I19,I21,I23,I25)</f>
        <v>296</v>
      </c>
    </row>
    <row r="28" spans="1:9" x14ac:dyDescent="0.2">
      <c r="A28" s="49" t="s">
        <v>49</v>
      </c>
      <c r="B28" s="50">
        <v>5</v>
      </c>
      <c r="C28" s="50">
        <v>0</v>
      </c>
      <c r="D28" s="50">
        <v>5</v>
      </c>
      <c r="F28" s="20" t="s">
        <v>92</v>
      </c>
      <c r="G28" s="59">
        <f>SUM(D46:D47)</f>
        <v>5</v>
      </c>
      <c r="H28" s="19"/>
      <c r="I28" s="19"/>
    </row>
    <row r="29" spans="1:9" x14ac:dyDescent="0.2">
      <c r="A29" s="49" t="s">
        <v>50</v>
      </c>
      <c r="B29" s="50">
        <v>672</v>
      </c>
      <c r="C29" s="50">
        <v>276</v>
      </c>
      <c r="D29" s="50">
        <v>948</v>
      </c>
      <c r="F29" s="30"/>
      <c r="G29" s="58"/>
      <c r="H29" s="19"/>
      <c r="I29" s="19"/>
    </row>
    <row r="30" spans="1:9" x14ac:dyDescent="0.2">
      <c r="A30" s="39" t="s">
        <v>52</v>
      </c>
      <c r="B30" s="40">
        <v>3</v>
      </c>
      <c r="C30" s="40">
        <v>0</v>
      </c>
      <c r="D30" s="40">
        <v>3</v>
      </c>
      <c r="F30" s="17"/>
      <c r="G30" s="58"/>
      <c r="H30" s="19"/>
      <c r="I30" s="19"/>
    </row>
    <row r="31" spans="1:9" ht="15.75" x14ac:dyDescent="0.2">
      <c r="A31" s="49" t="s">
        <v>53</v>
      </c>
      <c r="B31" s="50">
        <v>999</v>
      </c>
      <c r="C31" s="50">
        <v>826</v>
      </c>
      <c r="D31" s="50">
        <v>1825</v>
      </c>
      <c r="F31" s="70" t="s">
        <v>102</v>
      </c>
      <c r="G31" s="71"/>
      <c r="H31" s="19"/>
      <c r="I31" s="19"/>
    </row>
    <row r="32" spans="1:9" x14ac:dyDescent="0.2">
      <c r="A32" s="41" t="s">
        <v>55</v>
      </c>
      <c r="B32" s="42">
        <v>0</v>
      </c>
      <c r="C32" s="42">
        <v>0</v>
      </c>
      <c r="D32" s="42">
        <v>0</v>
      </c>
      <c r="F32" s="20" t="s">
        <v>92</v>
      </c>
      <c r="G32" s="59">
        <f>SUM(D49)</f>
        <v>1</v>
      </c>
      <c r="H32" s="16"/>
      <c r="I32" s="19"/>
    </row>
    <row r="33" spans="1:9" x14ac:dyDescent="0.2">
      <c r="A33" s="51" t="s">
        <v>56</v>
      </c>
      <c r="B33" s="52">
        <v>0</v>
      </c>
      <c r="C33" s="52">
        <v>0</v>
      </c>
      <c r="D33" s="52">
        <v>0</v>
      </c>
      <c r="F33" s="17"/>
      <c r="G33" s="63"/>
      <c r="H33" s="19"/>
      <c r="I33"/>
    </row>
    <row r="34" spans="1:9" x14ac:dyDescent="0.2">
      <c r="A34" s="41" t="s">
        <v>57</v>
      </c>
      <c r="B34" s="42">
        <v>2</v>
      </c>
      <c r="C34" s="42">
        <v>0</v>
      </c>
      <c r="D34" s="42">
        <v>2</v>
      </c>
      <c r="F34" s="17"/>
      <c r="G34" s="64">
        <f>SUM(G12,G18,G24,G28,G32)</f>
        <v>16289</v>
      </c>
      <c r="H34" s="19"/>
      <c r="I34"/>
    </row>
    <row r="35" spans="1:9" x14ac:dyDescent="0.2">
      <c r="A35" s="41" t="s">
        <v>58</v>
      </c>
      <c r="B35" s="42">
        <v>53</v>
      </c>
      <c r="C35" s="42">
        <v>6</v>
      </c>
      <c r="D35" s="42">
        <v>59</v>
      </c>
      <c r="F35"/>
      <c r="G35" s="65"/>
      <c r="H35" s="19"/>
      <c r="I35"/>
    </row>
    <row r="36" spans="1:9" x14ac:dyDescent="0.2">
      <c r="A36" s="41" t="s">
        <v>59</v>
      </c>
      <c r="B36" s="42">
        <v>8</v>
      </c>
      <c r="C36" s="42">
        <v>0</v>
      </c>
      <c r="D36" s="42">
        <v>8</v>
      </c>
      <c r="F36"/>
      <c r="G36" s="65"/>
      <c r="H36" s="19"/>
      <c r="I36"/>
    </row>
    <row r="37" spans="1:9" x14ac:dyDescent="0.2">
      <c r="A37" s="41" t="s">
        <v>60</v>
      </c>
      <c r="B37" s="42">
        <v>0</v>
      </c>
      <c r="C37" s="42">
        <v>0</v>
      </c>
      <c r="D37" s="42">
        <v>0</v>
      </c>
      <c r="F37" s="20" t="s">
        <v>103</v>
      </c>
      <c r="G37" s="31"/>
      <c r="H37" s="32"/>
      <c r="I37"/>
    </row>
    <row r="38" spans="1:9" x14ac:dyDescent="0.2">
      <c r="A38" s="41" t="s">
        <v>61</v>
      </c>
      <c r="B38" s="42">
        <v>132</v>
      </c>
      <c r="C38" s="42">
        <v>48</v>
      </c>
      <c r="D38" s="42">
        <v>180</v>
      </c>
      <c r="F38" s="20" t="s">
        <v>104</v>
      </c>
      <c r="G38" s="31"/>
      <c r="H38" s="32"/>
      <c r="I38"/>
    </row>
    <row r="39" spans="1:9" x14ac:dyDescent="0.2">
      <c r="A39" s="41" t="s">
        <v>63</v>
      </c>
      <c r="B39" s="42">
        <v>1</v>
      </c>
      <c r="C39" s="42">
        <v>0</v>
      </c>
      <c r="D39" s="42">
        <v>1</v>
      </c>
      <c r="F39" s="20"/>
      <c r="G39" s="31"/>
      <c r="H39" s="32"/>
      <c r="I39"/>
    </row>
    <row r="40" spans="1:9" x14ac:dyDescent="0.2">
      <c r="A40" s="41" t="s">
        <v>64</v>
      </c>
      <c r="B40" s="42">
        <v>18</v>
      </c>
      <c r="C40" s="42">
        <v>2</v>
      </c>
      <c r="D40" s="42">
        <v>20</v>
      </c>
      <c r="F40" s="33" t="s">
        <v>89</v>
      </c>
      <c r="G40" s="34" t="s">
        <v>105</v>
      </c>
      <c r="H40" s="32"/>
      <c r="I40"/>
    </row>
    <row r="41" spans="1:9" x14ac:dyDescent="0.2">
      <c r="A41" s="51" t="s">
        <v>65</v>
      </c>
      <c r="B41" s="52">
        <v>24</v>
      </c>
      <c r="C41" s="52">
        <v>1</v>
      </c>
      <c r="D41" s="52">
        <v>25</v>
      </c>
      <c r="F41" s="27" t="s">
        <v>106</v>
      </c>
      <c r="G41" s="35" t="s">
        <v>115</v>
      </c>
      <c r="H41" s="32"/>
      <c r="I41"/>
    </row>
    <row r="42" spans="1:9" x14ac:dyDescent="0.2">
      <c r="A42" s="41" t="s">
        <v>66</v>
      </c>
      <c r="B42" s="42">
        <v>0</v>
      </c>
      <c r="C42" s="42">
        <v>1</v>
      </c>
      <c r="D42" s="42">
        <v>1</v>
      </c>
      <c r="F42" s="27" t="s">
        <v>107</v>
      </c>
      <c r="G42" s="35" t="s">
        <v>115</v>
      </c>
      <c r="H42" s="32"/>
      <c r="I42"/>
    </row>
    <row r="43" spans="1:9" x14ac:dyDescent="0.2">
      <c r="A43" s="51" t="s">
        <v>67</v>
      </c>
      <c r="B43" s="52">
        <v>0</v>
      </c>
      <c r="C43" s="52">
        <v>0</v>
      </c>
      <c r="D43" s="52">
        <v>0</v>
      </c>
      <c r="F43" s="27" t="s">
        <v>108</v>
      </c>
      <c r="G43" s="35">
        <f>SUM(D52:D55)</f>
        <v>123</v>
      </c>
      <c r="H43" s="19"/>
      <c r="I43"/>
    </row>
    <row r="44" spans="1:9" x14ac:dyDescent="0.2">
      <c r="A44" s="51" t="s">
        <v>68</v>
      </c>
      <c r="B44" s="52">
        <v>0</v>
      </c>
      <c r="C44" s="52">
        <v>0</v>
      </c>
      <c r="D44" s="52">
        <v>0</v>
      </c>
      <c r="F44" s="26" t="s">
        <v>109</v>
      </c>
      <c r="G44" s="36" t="s">
        <v>114</v>
      </c>
      <c r="H44" s="19"/>
      <c r="I44"/>
    </row>
    <row r="45" spans="1:9" x14ac:dyDescent="0.2">
      <c r="A45" s="51" t="s">
        <v>69</v>
      </c>
      <c r="B45" s="52">
        <v>0</v>
      </c>
      <c r="C45" s="52">
        <v>0</v>
      </c>
      <c r="D45" s="52">
        <v>0</v>
      </c>
      <c r="F45" s="26" t="s">
        <v>110</v>
      </c>
      <c r="G45" s="36">
        <f>SUM(D44:D45)</f>
        <v>0</v>
      </c>
      <c r="H45" s="16"/>
      <c r="I45"/>
    </row>
    <row r="46" spans="1:9" x14ac:dyDescent="0.2">
      <c r="A46" s="45" t="s">
        <v>70</v>
      </c>
      <c r="B46" s="46">
        <v>2</v>
      </c>
      <c r="C46" s="46">
        <v>1</v>
      </c>
      <c r="D46" s="46">
        <v>3</v>
      </c>
      <c r="F46" s="27" t="s">
        <v>111</v>
      </c>
      <c r="G46" s="37" t="s">
        <v>114</v>
      </c>
      <c r="H46" s="16"/>
      <c r="I46" s="19"/>
    </row>
    <row r="47" spans="1:9" x14ac:dyDescent="0.2">
      <c r="A47" s="45" t="s">
        <v>71</v>
      </c>
      <c r="B47" s="46">
        <v>2</v>
      </c>
      <c r="C47" s="46">
        <v>0</v>
      </c>
      <c r="D47" s="46">
        <v>2</v>
      </c>
      <c r="F47" s="20"/>
      <c r="G47" s="38">
        <f>SUM(G41:G46)</f>
        <v>123</v>
      </c>
      <c r="H47" s="55">
        <f>SUM(G11,G17,G23)-SUM(D6:D10,D12:D15,D17:D20,D23:D25,D27:D29,D31,D41)</f>
        <v>123</v>
      </c>
      <c r="I47" s="16" t="s">
        <v>112</v>
      </c>
    </row>
    <row r="48" spans="1:9" x14ac:dyDescent="0.2">
      <c r="A48" s="43" t="s">
        <v>72</v>
      </c>
      <c r="B48" s="44">
        <v>4</v>
      </c>
      <c r="C48" s="44">
        <v>1</v>
      </c>
      <c r="D48" s="44">
        <v>5</v>
      </c>
    </row>
    <row r="49" spans="1:4" x14ac:dyDescent="0.2">
      <c r="A49" s="47" t="s">
        <v>73</v>
      </c>
      <c r="B49" s="48">
        <v>1</v>
      </c>
      <c r="C49" s="48">
        <v>0</v>
      </c>
      <c r="D49" s="48">
        <v>1</v>
      </c>
    </row>
    <row r="50" spans="1:4" x14ac:dyDescent="0.2">
      <c r="A50" s="2" t="s">
        <v>74</v>
      </c>
      <c r="B50" s="8">
        <v>433</v>
      </c>
      <c r="C50" s="8">
        <v>466</v>
      </c>
      <c r="D50" s="8">
        <v>899</v>
      </c>
    </row>
    <row r="51" spans="1:4" x14ac:dyDescent="0.2">
      <c r="A51" s="43" t="s">
        <v>75</v>
      </c>
      <c r="B51" s="44">
        <v>5</v>
      </c>
      <c r="C51" s="44">
        <v>5</v>
      </c>
      <c r="D51" s="44">
        <v>10</v>
      </c>
    </row>
    <row r="52" spans="1:4" x14ac:dyDescent="0.2">
      <c r="A52" s="53" t="s">
        <v>76</v>
      </c>
      <c r="B52" s="54">
        <v>17</v>
      </c>
      <c r="C52" s="54">
        <v>17</v>
      </c>
      <c r="D52" s="54">
        <v>34</v>
      </c>
    </row>
    <row r="53" spans="1:4" x14ac:dyDescent="0.2">
      <c r="A53" s="53" t="s">
        <v>77</v>
      </c>
      <c r="B53" s="54">
        <v>10</v>
      </c>
      <c r="C53" s="54">
        <v>5</v>
      </c>
      <c r="D53" s="54">
        <v>15</v>
      </c>
    </row>
    <row r="54" spans="1:4" x14ac:dyDescent="0.2">
      <c r="A54" s="53" t="s">
        <v>78</v>
      </c>
      <c r="B54" s="54">
        <v>67</v>
      </c>
      <c r="C54" s="54">
        <v>1</v>
      </c>
      <c r="D54" s="54">
        <v>68</v>
      </c>
    </row>
    <row r="55" spans="1:4" x14ac:dyDescent="0.2">
      <c r="A55" s="53" t="s">
        <v>79</v>
      </c>
      <c r="B55" s="54">
        <v>6</v>
      </c>
      <c r="C55" s="54">
        <v>0</v>
      </c>
      <c r="D55" s="54">
        <v>6</v>
      </c>
    </row>
    <row r="56" spans="1:4" x14ac:dyDescent="0.2">
      <c r="A56" s="2" t="s">
        <v>80</v>
      </c>
      <c r="B56" s="8">
        <v>19728</v>
      </c>
      <c r="C56" s="8">
        <v>7062</v>
      </c>
      <c r="D56" s="8">
        <v>26790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6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56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330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80</v>
      </c>
      <c r="B4" s="6">
        <v>19728</v>
      </c>
      <c r="C4" s="6">
        <v>19588</v>
      </c>
      <c r="D4" s="6">
        <v>7062</v>
      </c>
      <c r="E4" s="6">
        <v>26790</v>
      </c>
      <c r="F4" s="6">
        <v>1785</v>
      </c>
      <c r="G4" s="6">
        <v>0</v>
      </c>
      <c r="H4" s="6">
        <v>48163</v>
      </c>
      <c r="I4" s="7" t="s">
        <v>81</v>
      </c>
    </row>
    <row r="5" spans="1:9" x14ac:dyDescent="0.2">
      <c r="A5" s="2" t="s">
        <v>37</v>
      </c>
      <c r="B5" s="6">
        <v>7323</v>
      </c>
      <c r="C5" s="6">
        <v>7269</v>
      </c>
      <c r="D5" s="6">
        <v>2279</v>
      </c>
      <c r="E5" s="6">
        <v>9602</v>
      </c>
      <c r="F5" s="6">
        <v>1150</v>
      </c>
      <c r="G5" s="6">
        <v>0</v>
      </c>
      <c r="H5" s="6">
        <v>18021</v>
      </c>
      <c r="I5" s="7" t="s">
        <v>38</v>
      </c>
    </row>
    <row r="6" spans="1:9" x14ac:dyDescent="0.2">
      <c r="A6" s="2" t="s">
        <v>40</v>
      </c>
      <c r="B6" s="6">
        <v>3409</v>
      </c>
      <c r="C6" s="6">
        <v>3435</v>
      </c>
      <c r="D6" s="6">
        <v>933</v>
      </c>
      <c r="E6" s="6">
        <v>4342</v>
      </c>
      <c r="F6" s="6">
        <v>131</v>
      </c>
      <c r="G6" s="6">
        <v>0</v>
      </c>
      <c r="H6" s="6">
        <v>7908</v>
      </c>
      <c r="I6" s="7" t="s">
        <v>41</v>
      </c>
    </row>
    <row r="7" spans="1:9" x14ac:dyDescent="0.2">
      <c r="A7" s="2" t="s">
        <v>20</v>
      </c>
      <c r="B7" s="6">
        <v>1659</v>
      </c>
      <c r="C7" s="6">
        <v>1606</v>
      </c>
      <c r="D7" s="6">
        <v>300</v>
      </c>
      <c r="E7" s="6">
        <v>1959</v>
      </c>
      <c r="F7" s="6">
        <v>102</v>
      </c>
      <c r="G7" s="6">
        <v>0</v>
      </c>
      <c r="H7" s="6">
        <v>3667</v>
      </c>
      <c r="I7" s="7" t="s">
        <v>21</v>
      </c>
    </row>
    <row r="8" spans="1:9" x14ac:dyDescent="0.2">
      <c r="A8" s="2" t="s">
        <v>47</v>
      </c>
      <c r="B8" s="6">
        <v>1581</v>
      </c>
      <c r="C8" s="6">
        <v>1561</v>
      </c>
      <c r="D8" s="6">
        <v>323</v>
      </c>
      <c r="E8" s="6">
        <v>1904</v>
      </c>
      <c r="F8" s="6">
        <v>144</v>
      </c>
      <c r="G8" s="6">
        <v>0</v>
      </c>
      <c r="H8" s="6">
        <v>3609</v>
      </c>
      <c r="I8" s="7" t="s">
        <v>48</v>
      </c>
    </row>
    <row r="9" spans="1:9" x14ac:dyDescent="0.2">
      <c r="A9" s="2" t="s">
        <v>53</v>
      </c>
      <c r="B9" s="6">
        <v>999</v>
      </c>
      <c r="C9" s="6">
        <v>1004</v>
      </c>
      <c r="D9" s="6">
        <v>826</v>
      </c>
      <c r="E9" s="6">
        <v>1825</v>
      </c>
      <c r="F9" s="6">
        <v>18</v>
      </c>
      <c r="G9" s="6">
        <v>0</v>
      </c>
      <c r="H9" s="6">
        <v>2847</v>
      </c>
      <c r="I9" s="7" t="s">
        <v>54</v>
      </c>
    </row>
    <row r="10" spans="1:9" x14ac:dyDescent="0.2">
      <c r="A10" s="2" t="s">
        <v>42</v>
      </c>
      <c r="B10" s="6">
        <v>1058</v>
      </c>
      <c r="C10" s="6">
        <v>1012</v>
      </c>
      <c r="D10" s="6">
        <v>628</v>
      </c>
      <c r="E10" s="6">
        <v>1686</v>
      </c>
      <c r="F10" s="6">
        <v>48</v>
      </c>
      <c r="G10" s="6">
        <v>0</v>
      </c>
      <c r="H10" s="6">
        <v>2746</v>
      </c>
      <c r="I10" s="7" t="s">
        <v>43</v>
      </c>
    </row>
    <row r="11" spans="1:9" x14ac:dyDescent="0.2">
      <c r="A11" s="2" t="s">
        <v>50</v>
      </c>
      <c r="B11" s="6">
        <v>672</v>
      </c>
      <c r="C11" s="6">
        <v>676</v>
      </c>
      <c r="D11" s="6">
        <v>276</v>
      </c>
      <c r="E11" s="6">
        <v>948</v>
      </c>
      <c r="F11" s="6">
        <v>20</v>
      </c>
      <c r="G11" s="6">
        <v>0</v>
      </c>
      <c r="H11" s="6">
        <v>1644</v>
      </c>
      <c r="I11" s="7" t="s">
        <v>51</v>
      </c>
    </row>
    <row r="12" spans="1:9" x14ac:dyDescent="0.2">
      <c r="A12" s="2" t="s">
        <v>27</v>
      </c>
      <c r="B12" s="6">
        <v>578</v>
      </c>
      <c r="C12" s="6">
        <v>587</v>
      </c>
      <c r="D12" s="6">
        <v>267</v>
      </c>
      <c r="E12" s="6">
        <v>845</v>
      </c>
      <c r="F12" s="6">
        <v>31</v>
      </c>
      <c r="G12" s="6">
        <v>0</v>
      </c>
      <c r="H12" s="6">
        <v>1463</v>
      </c>
      <c r="I12" s="7" t="s">
        <v>28</v>
      </c>
    </row>
    <row r="13" spans="1:9" x14ac:dyDescent="0.2">
      <c r="A13" s="2" t="s">
        <v>24</v>
      </c>
      <c r="B13" s="6">
        <v>492</v>
      </c>
      <c r="C13" s="6">
        <v>500</v>
      </c>
      <c r="D13" s="6">
        <v>321</v>
      </c>
      <c r="E13" s="6">
        <v>813</v>
      </c>
      <c r="F13" s="6">
        <v>47</v>
      </c>
      <c r="G13" s="6">
        <v>0</v>
      </c>
      <c r="H13" s="6">
        <v>1360</v>
      </c>
      <c r="I13" s="7" t="s">
        <v>25</v>
      </c>
    </row>
    <row r="14" spans="1:9" x14ac:dyDescent="0.2">
      <c r="A14" s="2" t="s">
        <v>74</v>
      </c>
      <c r="B14" s="6">
        <v>433</v>
      </c>
      <c r="C14" s="6">
        <v>445</v>
      </c>
      <c r="D14" s="6">
        <v>466</v>
      </c>
      <c r="E14" s="6">
        <v>899</v>
      </c>
      <c r="F14" s="6">
        <v>0</v>
      </c>
      <c r="G14" s="6">
        <v>0</v>
      </c>
      <c r="H14" s="6">
        <v>1344</v>
      </c>
      <c r="I14" s="7" t="s">
        <v>25</v>
      </c>
    </row>
    <row r="15" spans="1:9" x14ac:dyDescent="0.2">
      <c r="A15" s="2" t="s">
        <v>14</v>
      </c>
      <c r="B15" s="6">
        <v>406</v>
      </c>
      <c r="C15" s="6">
        <v>397</v>
      </c>
      <c r="D15" s="6">
        <v>162</v>
      </c>
      <c r="E15" s="6">
        <v>568</v>
      </c>
      <c r="F15" s="6">
        <v>19</v>
      </c>
      <c r="G15" s="6">
        <v>0</v>
      </c>
      <c r="H15" s="6">
        <v>984</v>
      </c>
      <c r="I15" s="7" t="s">
        <v>15</v>
      </c>
    </row>
    <row r="16" spans="1:9" x14ac:dyDescent="0.2">
      <c r="A16" s="2" t="s">
        <v>32</v>
      </c>
      <c r="B16" s="6">
        <v>286</v>
      </c>
      <c r="C16" s="6">
        <v>279</v>
      </c>
      <c r="D16" s="6">
        <v>90</v>
      </c>
      <c r="E16" s="6">
        <v>376</v>
      </c>
      <c r="F16" s="6">
        <v>11</v>
      </c>
      <c r="G16" s="6">
        <v>0</v>
      </c>
      <c r="H16" s="6">
        <v>666</v>
      </c>
      <c r="I16" s="7" t="s">
        <v>33</v>
      </c>
    </row>
    <row r="17" spans="1:9" x14ac:dyDescent="0.2">
      <c r="A17" s="2" t="s">
        <v>61</v>
      </c>
      <c r="B17" s="6">
        <v>132</v>
      </c>
      <c r="C17" s="6">
        <v>209</v>
      </c>
      <c r="D17" s="6">
        <v>48</v>
      </c>
      <c r="E17" s="6">
        <v>180</v>
      </c>
      <c r="F17" s="6">
        <v>5</v>
      </c>
      <c r="G17" s="6">
        <v>0</v>
      </c>
      <c r="H17" s="6">
        <v>394</v>
      </c>
      <c r="I17" s="7" t="s">
        <v>62</v>
      </c>
    </row>
    <row r="18" spans="1:9" x14ac:dyDescent="0.2">
      <c r="A18" s="2" t="s">
        <v>35</v>
      </c>
      <c r="B18" s="6">
        <v>116</v>
      </c>
      <c r="C18" s="6">
        <v>119</v>
      </c>
      <c r="D18" s="6">
        <v>35</v>
      </c>
      <c r="E18" s="6">
        <v>151</v>
      </c>
      <c r="F18" s="6">
        <v>14</v>
      </c>
      <c r="G18" s="6">
        <v>0</v>
      </c>
      <c r="H18" s="6">
        <v>284</v>
      </c>
      <c r="I18" s="7" t="s">
        <v>36</v>
      </c>
    </row>
    <row r="19" spans="1:9" x14ac:dyDescent="0.2">
      <c r="A19" s="2" t="s">
        <v>44</v>
      </c>
      <c r="B19" s="6">
        <v>67</v>
      </c>
      <c r="C19" s="6">
        <v>68</v>
      </c>
      <c r="D19" s="6">
        <v>25</v>
      </c>
      <c r="E19" s="6">
        <v>92</v>
      </c>
      <c r="F19" s="6">
        <v>11</v>
      </c>
      <c r="G19" s="6">
        <v>0</v>
      </c>
      <c r="H19" s="6">
        <v>171</v>
      </c>
      <c r="I19" s="7" t="s">
        <v>45</v>
      </c>
    </row>
    <row r="20" spans="1:9" x14ac:dyDescent="0.2">
      <c r="A20" s="2" t="s">
        <v>78</v>
      </c>
      <c r="B20" s="6">
        <v>67</v>
      </c>
      <c r="C20" s="6">
        <v>58</v>
      </c>
      <c r="D20" s="6">
        <v>1</v>
      </c>
      <c r="E20" s="6">
        <v>68</v>
      </c>
      <c r="F20" s="6">
        <v>0</v>
      </c>
      <c r="G20" s="6">
        <v>0</v>
      </c>
      <c r="H20" s="6">
        <v>126</v>
      </c>
      <c r="I20" s="7" t="s">
        <v>30</v>
      </c>
    </row>
    <row r="21" spans="1:9" x14ac:dyDescent="0.2">
      <c r="A21" s="2" t="s">
        <v>29</v>
      </c>
      <c r="B21" s="6">
        <v>57</v>
      </c>
      <c r="C21" s="6">
        <v>51</v>
      </c>
      <c r="D21" s="6">
        <v>12</v>
      </c>
      <c r="E21" s="6">
        <v>69</v>
      </c>
      <c r="F21" s="6">
        <v>5</v>
      </c>
      <c r="G21" s="6">
        <v>0</v>
      </c>
      <c r="H21" s="6">
        <v>125</v>
      </c>
      <c r="I21" s="7" t="s">
        <v>30</v>
      </c>
    </row>
    <row r="22" spans="1:9" x14ac:dyDescent="0.2">
      <c r="A22" s="2" t="s">
        <v>58</v>
      </c>
      <c r="B22" s="6">
        <v>53</v>
      </c>
      <c r="C22" s="6">
        <v>54</v>
      </c>
      <c r="D22" s="6">
        <v>6</v>
      </c>
      <c r="E22" s="6">
        <v>59</v>
      </c>
      <c r="F22" s="6">
        <v>3</v>
      </c>
      <c r="G22" s="6">
        <v>0</v>
      </c>
      <c r="H22" s="6">
        <v>116</v>
      </c>
      <c r="I22" s="7" t="s">
        <v>11</v>
      </c>
    </row>
    <row r="23" spans="1:9" x14ac:dyDescent="0.2">
      <c r="A23" s="2" t="s">
        <v>46</v>
      </c>
      <c r="B23" s="6">
        <v>54</v>
      </c>
      <c r="C23" s="6">
        <v>44</v>
      </c>
      <c r="D23" s="6">
        <v>2</v>
      </c>
      <c r="E23" s="6">
        <v>56</v>
      </c>
      <c r="F23" s="6">
        <v>0</v>
      </c>
      <c r="G23" s="6">
        <v>0</v>
      </c>
      <c r="H23" s="6">
        <v>100</v>
      </c>
      <c r="I23" s="7" t="s">
        <v>11</v>
      </c>
    </row>
    <row r="24" spans="1:9" x14ac:dyDescent="0.2">
      <c r="A24" s="2" t="s">
        <v>23</v>
      </c>
      <c r="B24" s="6">
        <v>36</v>
      </c>
      <c r="C24" s="6">
        <v>44</v>
      </c>
      <c r="D24" s="6">
        <v>3</v>
      </c>
      <c r="E24" s="6">
        <v>39</v>
      </c>
      <c r="F24" s="6">
        <v>2</v>
      </c>
      <c r="G24" s="6">
        <v>0</v>
      </c>
      <c r="H24" s="6">
        <v>85</v>
      </c>
      <c r="I24" s="7" t="s">
        <v>11</v>
      </c>
    </row>
    <row r="25" spans="1:9" x14ac:dyDescent="0.2">
      <c r="A25" s="2" t="s">
        <v>10</v>
      </c>
      <c r="B25" s="6">
        <v>36</v>
      </c>
      <c r="C25" s="6">
        <v>23</v>
      </c>
      <c r="D25" s="6">
        <v>14</v>
      </c>
      <c r="E25" s="6">
        <v>50</v>
      </c>
      <c r="F25" s="6">
        <v>0</v>
      </c>
      <c r="G25" s="6">
        <v>0</v>
      </c>
      <c r="H25" s="6">
        <v>73</v>
      </c>
      <c r="I25" s="7" t="s">
        <v>11</v>
      </c>
    </row>
    <row r="26" spans="1:9" x14ac:dyDescent="0.2">
      <c r="A26" s="2" t="s">
        <v>22</v>
      </c>
      <c r="B26" s="6">
        <v>38</v>
      </c>
      <c r="C26" s="6">
        <v>16</v>
      </c>
      <c r="D26" s="6">
        <v>2</v>
      </c>
      <c r="E26" s="6">
        <v>40</v>
      </c>
      <c r="F26" s="6">
        <v>2</v>
      </c>
      <c r="G26" s="6">
        <v>0</v>
      </c>
      <c r="H26" s="6">
        <v>58</v>
      </c>
      <c r="I26" s="7" t="s">
        <v>19</v>
      </c>
    </row>
    <row r="27" spans="1:9" x14ac:dyDescent="0.2">
      <c r="A27" s="2" t="s">
        <v>39</v>
      </c>
      <c r="B27" s="6">
        <v>30</v>
      </c>
      <c r="C27" s="6">
        <v>17</v>
      </c>
      <c r="D27" s="6">
        <v>2</v>
      </c>
      <c r="E27" s="6">
        <v>32</v>
      </c>
      <c r="F27" s="6">
        <v>2</v>
      </c>
      <c r="G27" s="6">
        <v>0</v>
      </c>
      <c r="H27" s="6">
        <v>51</v>
      </c>
      <c r="I27" s="7" t="s">
        <v>19</v>
      </c>
    </row>
    <row r="28" spans="1:9" x14ac:dyDescent="0.2">
      <c r="A28" s="2" t="s">
        <v>76</v>
      </c>
      <c r="B28" s="6">
        <v>17</v>
      </c>
      <c r="C28" s="6">
        <v>16</v>
      </c>
      <c r="D28" s="6">
        <v>17</v>
      </c>
      <c r="E28" s="6">
        <v>34</v>
      </c>
      <c r="F28" s="6">
        <v>0</v>
      </c>
      <c r="G28" s="6">
        <v>0</v>
      </c>
      <c r="H28" s="6">
        <v>50</v>
      </c>
      <c r="I28" s="7" t="s">
        <v>19</v>
      </c>
    </row>
    <row r="29" spans="1:9" x14ac:dyDescent="0.2">
      <c r="A29" s="2" t="s">
        <v>64</v>
      </c>
      <c r="B29" s="6">
        <v>18</v>
      </c>
      <c r="C29" s="6">
        <v>16</v>
      </c>
      <c r="D29" s="6">
        <v>2</v>
      </c>
      <c r="E29" s="6">
        <v>20</v>
      </c>
      <c r="F29" s="6">
        <v>0</v>
      </c>
      <c r="G29" s="6">
        <v>0</v>
      </c>
      <c r="H29" s="6">
        <v>36</v>
      </c>
      <c r="I29" s="7" t="s">
        <v>19</v>
      </c>
    </row>
    <row r="30" spans="1:9" x14ac:dyDescent="0.2">
      <c r="A30" s="2" t="s">
        <v>77</v>
      </c>
      <c r="B30" s="6">
        <v>10</v>
      </c>
      <c r="C30" s="6">
        <v>10</v>
      </c>
      <c r="D30" s="6">
        <v>5</v>
      </c>
      <c r="E30" s="6">
        <v>15</v>
      </c>
      <c r="F30" s="6">
        <v>9</v>
      </c>
      <c r="G30" s="6">
        <v>0</v>
      </c>
      <c r="H30" s="6">
        <v>34</v>
      </c>
      <c r="I30" s="7" t="s">
        <v>19</v>
      </c>
    </row>
    <row r="31" spans="1:9" x14ac:dyDescent="0.2">
      <c r="A31" s="2" t="s">
        <v>18</v>
      </c>
      <c r="B31" s="6">
        <v>11</v>
      </c>
      <c r="C31" s="6">
        <v>10</v>
      </c>
      <c r="D31" s="6">
        <v>5</v>
      </c>
      <c r="E31" s="6">
        <v>16</v>
      </c>
      <c r="F31" s="6">
        <v>4</v>
      </c>
      <c r="G31" s="6">
        <v>0</v>
      </c>
      <c r="H31" s="6">
        <v>30</v>
      </c>
      <c r="I31" s="7" t="s">
        <v>19</v>
      </c>
    </row>
    <row r="32" spans="1:9" x14ac:dyDescent="0.2">
      <c r="A32" s="2" t="s">
        <v>65</v>
      </c>
      <c r="B32" s="6">
        <v>24</v>
      </c>
      <c r="C32" s="6">
        <v>2</v>
      </c>
      <c r="D32" s="6">
        <v>1</v>
      </c>
      <c r="E32" s="6">
        <v>25</v>
      </c>
      <c r="F32" s="6">
        <v>0</v>
      </c>
      <c r="G32" s="6">
        <v>0</v>
      </c>
      <c r="H32" s="6">
        <v>27</v>
      </c>
      <c r="I32" s="7" t="s">
        <v>19</v>
      </c>
    </row>
    <row r="33" spans="1:9" x14ac:dyDescent="0.2">
      <c r="A33" s="2" t="s">
        <v>49</v>
      </c>
      <c r="B33" s="6">
        <v>5</v>
      </c>
      <c r="C33" s="6">
        <v>16</v>
      </c>
      <c r="D33" s="6">
        <v>0</v>
      </c>
      <c r="E33" s="6">
        <v>5</v>
      </c>
      <c r="F33" s="6">
        <v>0</v>
      </c>
      <c r="G33" s="6">
        <v>0</v>
      </c>
      <c r="H33" s="6">
        <v>21</v>
      </c>
      <c r="I33" s="7" t="s">
        <v>13</v>
      </c>
    </row>
    <row r="34" spans="1:9" x14ac:dyDescent="0.2">
      <c r="A34" s="2" t="s">
        <v>31</v>
      </c>
      <c r="B34" s="6">
        <v>11</v>
      </c>
      <c r="C34" s="6">
        <v>5</v>
      </c>
      <c r="D34" s="6">
        <v>0</v>
      </c>
      <c r="E34" s="6">
        <v>11</v>
      </c>
      <c r="F34" s="6">
        <v>0</v>
      </c>
      <c r="G34" s="6">
        <v>0</v>
      </c>
      <c r="H34" s="6">
        <v>16</v>
      </c>
      <c r="I34" s="7" t="s">
        <v>13</v>
      </c>
    </row>
    <row r="35" spans="1:9" x14ac:dyDescent="0.2">
      <c r="A35" s="2" t="s">
        <v>34</v>
      </c>
      <c r="B35" s="6">
        <v>8</v>
      </c>
      <c r="C35" s="6">
        <v>8</v>
      </c>
      <c r="D35" s="6">
        <v>0</v>
      </c>
      <c r="E35" s="6">
        <v>8</v>
      </c>
      <c r="F35" s="6">
        <v>0</v>
      </c>
      <c r="G35" s="6">
        <v>0</v>
      </c>
      <c r="H35" s="6">
        <v>16</v>
      </c>
      <c r="I35" s="7" t="s">
        <v>13</v>
      </c>
    </row>
    <row r="36" spans="1:9" x14ac:dyDescent="0.2">
      <c r="A36" s="2" t="s">
        <v>75</v>
      </c>
      <c r="B36" s="6">
        <v>5</v>
      </c>
      <c r="C36" s="6">
        <v>2</v>
      </c>
      <c r="D36" s="6">
        <v>5</v>
      </c>
      <c r="E36" s="6">
        <v>10</v>
      </c>
      <c r="F36" s="6">
        <v>0</v>
      </c>
      <c r="G36" s="6">
        <v>0</v>
      </c>
      <c r="H36" s="6">
        <v>12</v>
      </c>
      <c r="I36" s="7" t="s">
        <v>13</v>
      </c>
    </row>
    <row r="37" spans="1:9" x14ac:dyDescent="0.2">
      <c r="A37" s="2" t="s">
        <v>79</v>
      </c>
      <c r="B37" s="6">
        <v>6</v>
      </c>
      <c r="C37" s="6">
        <v>6</v>
      </c>
      <c r="D37" s="6">
        <v>0</v>
      </c>
      <c r="E37" s="6">
        <v>6</v>
      </c>
      <c r="F37" s="6">
        <v>0</v>
      </c>
      <c r="G37" s="6">
        <v>0</v>
      </c>
      <c r="H37" s="6">
        <v>12</v>
      </c>
      <c r="I37" s="7" t="s">
        <v>13</v>
      </c>
    </row>
    <row r="38" spans="1:9" x14ac:dyDescent="0.2">
      <c r="A38" s="2" t="s">
        <v>16</v>
      </c>
      <c r="B38" s="6">
        <v>5</v>
      </c>
      <c r="C38" s="6">
        <v>5</v>
      </c>
      <c r="D38" s="6">
        <v>0</v>
      </c>
      <c r="E38" s="6">
        <v>5</v>
      </c>
      <c r="F38" s="6">
        <v>0</v>
      </c>
      <c r="G38" s="6">
        <v>0</v>
      </c>
      <c r="H38" s="6">
        <v>10</v>
      </c>
      <c r="I38" s="7" t="s">
        <v>13</v>
      </c>
    </row>
    <row r="39" spans="1:9" x14ac:dyDescent="0.2">
      <c r="A39" s="2" t="s">
        <v>59</v>
      </c>
      <c r="B39" s="6">
        <v>8</v>
      </c>
      <c r="C39" s="6">
        <v>1</v>
      </c>
      <c r="D39" s="6">
        <v>0</v>
      </c>
      <c r="E39" s="6">
        <v>8</v>
      </c>
      <c r="F39" s="6">
        <v>1</v>
      </c>
      <c r="G39" s="6">
        <v>0</v>
      </c>
      <c r="H39" s="6">
        <v>10</v>
      </c>
      <c r="I39" s="7" t="s">
        <v>13</v>
      </c>
    </row>
    <row r="40" spans="1:9" x14ac:dyDescent="0.2">
      <c r="A40" s="2" t="s">
        <v>17</v>
      </c>
      <c r="B40" s="6">
        <v>1</v>
      </c>
      <c r="C40" s="6">
        <v>5</v>
      </c>
      <c r="D40" s="6">
        <v>0</v>
      </c>
      <c r="E40" s="6">
        <v>1</v>
      </c>
      <c r="F40" s="6">
        <v>0</v>
      </c>
      <c r="G40" s="6">
        <v>0</v>
      </c>
      <c r="H40" s="6">
        <v>6</v>
      </c>
      <c r="I40" s="7" t="s">
        <v>13</v>
      </c>
    </row>
    <row r="41" spans="1:9" x14ac:dyDescent="0.2">
      <c r="A41" s="2" t="s">
        <v>52</v>
      </c>
      <c r="B41" s="6">
        <v>3</v>
      </c>
      <c r="C41" s="6">
        <v>3</v>
      </c>
      <c r="D41" s="6">
        <v>0</v>
      </c>
      <c r="E41" s="6">
        <v>3</v>
      </c>
      <c r="F41" s="6">
        <v>0</v>
      </c>
      <c r="G41" s="6">
        <v>0</v>
      </c>
      <c r="H41" s="6">
        <v>6</v>
      </c>
      <c r="I41" s="7" t="s">
        <v>13</v>
      </c>
    </row>
    <row r="42" spans="1:9" x14ac:dyDescent="0.2">
      <c r="A42" s="2" t="s">
        <v>26</v>
      </c>
      <c r="B42" s="6">
        <v>2</v>
      </c>
      <c r="C42" s="6">
        <v>0</v>
      </c>
      <c r="D42" s="6">
        <v>3</v>
      </c>
      <c r="E42" s="6">
        <v>5</v>
      </c>
      <c r="F42" s="6">
        <v>0</v>
      </c>
      <c r="G42" s="6">
        <v>0</v>
      </c>
      <c r="H42" s="6">
        <v>5</v>
      </c>
      <c r="I42" s="7" t="s">
        <v>13</v>
      </c>
    </row>
    <row r="43" spans="1:9" x14ac:dyDescent="0.2">
      <c r="A43" s="2" t="s">
        <v>70</v>
      </c>
      <c r="B43" s="6">
        <v>2</v>
      </c>
      <c r="C43" s="6">
        <v>2</v>
      </c>
      <c r="D43" s="6">
        <v>1</v>
      </c>
      <c r="E43" s="6">
        <v>3</v>
      </c>
      <c r="F43" s="6">
        <v>0</v>
      </c>
      <c r="G43" s="6">
        <v>0</v>
      </c>
      <c r="H43" s="6">
        <v>5</v>
      </c>
      <c r="I43" s="7" t="s">
        <v>13</v>
      </c>
    </row>
    <row r="44" spans="1:9" x14ac:dyDescent="0.2">
      <c r="A44" s="2" t="s">
        <v>72</v>
      </c>
      <c r="B44" s="6">
        <v>4</v>
      </c>
      <c r="C44" s="6">
        <v>0</v>
      </c>
      <c r="D44" s="6">
        <v>1</v>
      </c>
      <c r="E44" s="6">
        <v>5</v>
      </c>
      <c r="F44" s="6">
        <v>0</v>
      </c>
      <c r="G44" s="6">
        <v>0</v>
      </c>
      <c r="H44" s="6">
        <v>5</v>
      </c>
      <c r="I44" s="7" t="s">
        <v>13</v>
      </c>
    </row>
    <row r="45" spans="1:9" x14ac:dyDescent="0.2">
      <c r="A45" s="2" t="s">
        <v>56</v>
      </c>
      <c r="B45" s="6">
        <v>0</v>
      </c>
      <c r="C45" s="6">
        <v>3</v>
      </c>
      <c r="D45" s="6">
        <v>0</v>
      </c>
      <c r="E45" s="6">
        <v>0</v>
      </c>
      <c r="F45" s="6">
        <v>0</v>
      </c>
      <c r="G45" s="6">
        <v>0</v>
      </c>
      <c r="H45" s="6">
        <v>3</v>
      </c>
      <c r="I45" s="7" t="s">
        <v>13</v>
      </c>
    </row>
    <row r="46" spans="1:9" x14ac:dyDescent="0.2">
      <c r="A46" s="2" t="s">
        <v>57</v>
      </c>
      <c r="B46" s="6">
        <v>2</v>
      </c>
      <c r="C46" s="6">
        <v>0</v>
      </c>
      <c r="D46" s="6">
        <v>0</v>
      </c>
      <c r="E46" s="6">
        <v>2</v>
      </c>
      <c r="F46" s="6">
        <v>0</v>
      </c>
      <c r="G46" s="6">
        <v>0</v>
      </c>
      <c r="H46" s="6">
        <v>2</v>
      </c>
      <c r="I46" s="7" t="s">
        <v>13</v>
      </c>
    </row>
    <row r="47" spans="1:9" x14ac:dyDescent="0.2">
      <c r="A47" s="2" t="s">
        <v>63</v>
      </c>
      <c r="B47" s="6">
        <v>1</v>
      </c>
      <c r="C47" s="6">
        <v>0</v>
      </c>
      <c r="D47" s="6">
        <v>0</v>
      </c>
      <c r="E47" s="6">
        <v>1</v>
      </c>
      <c r="F47" s="6">
        <v>1</v>
      </c>
      <c r="G47" s="6">
        <v>0</v>
      </c>
      <c r="H47" s="6">
        <v>2</v>
      </c>
      <c r="I47" s="7" t="s">
        <v>13</v>
      </c>
    </row>
    <row r="48" spans="1:9" x14ac:dyDescent="0.2">
      <c r="A48" s="2" t="s">
        <v>66</v>
      </c>
      <c r="B48" s="6">
        <v>0</v>
      </c>
      <c r="C48" s="6">
        <v>0</v>
      </c>
      <c r="D48" s="6">
        <v>1</v>
      </c>
      <c r="E48" s="6">
        <v>1</v>
      </c>
      <c r="F48" s="6">
        <v>1</v>
      </c>
      <c r="G48" s="6">
        <v>0</v>
      </c>
      <c r="H48" s="6">
        <v>2</v>
      </c>
      <c r="I48" s="7" t="s">
        <v>13</v>
      </c>
    </row>
    <row r="49" spans="1:9" x14ac:dyDescent="0.2">
      <c r="A49" s="2" t="s">
        <v>67</v>
      </c>
      <c r="B49" s="6">
        <v>0</v>
      </c>
      <c r="C49" s="6">
        <v>0</v>
      </c>
      <c r="D49" s="6">
        <v>0</v>
      </c>
      <c r="E49" s="6">
        <v>0</v>
      </c>
      <c r="F49" s="6">
        <v>2</v>
      </c>
      <c r="G49" s="6">
        <v>0</v>
      </c>
      <c r="H49" s="6">
        <v>2</v>
      </c>
      <c r="I49" s="7" t="s">
        <v>13</v>
      </c>
    </row>
    <row r="50" spans="1:9" x14ac:dyDescent="0.2">
      <c r="A50" s="2" t="s">
        <v>69</v>
      </c>
      <c r="B50" s="6">
        <v>0</v>
      </c>
      <c r="C50" s="6">
        <v>2</v>
      </c>
      <c r="D50" s="6">
        <v>0</v>
      </c>
      <c r="E50" s="6">
        <v>0</v>
      </c>
      <c r="F50" s="6">
        <v>0</v>
      </c>
      <c r="G50" s="6">
        <v>0</v>
      </c>
      <c r="H50" s="6">
        <v>2</v>
      </c>
      <c r="I50" s="7" t="s">
        <v>13</v>
      </c>
    </row>
    <row r="51" spans="1:9" x14ac:dyDescent="0.2">
      <c r="A51" s="2" t="s">
        <v>71</v>
      </c>
      <c r="B51" s="6">
        <v>2</v>
      </c>
      <c r="C51" s="6">
        <v>0</v>
      </c>
      <c r="D51" s="6">
        <v>0</v>
      </c>
      <c r="E51" s="6">
        <v>2</v>
      </c>
      <c r="F51" s="6">
        <v>0</v>
      </c>
      <c r="G51" s="6">
        <v>0</v>
      </c>
      <c r="H51" s="6">
        <v>2</v>
      </c>
      <c r="I51" s="7" t="s">
        <v>13</v>
      </c>
    </row>
    <row r="52" spans="1:9" x14ac:dyDescent="0.2">
      <c r="A52" s="2" t="s">
        <v>12</v>
      </c>
      <c r="B52" s="6">
        <v>0</v>
      </c>
      <c r="C52" s="6">
        <v>1</v>
      </c>
      <c r="D52" s="6">
        <v>0</v>
      </c>
      <c r="E52" s="6">
        <v>0</v>
      </c>
      <c r="F52" s="6">
        <v>0</v>
      </c>
      <c r="G52" s="6">
        <v>0</v>
      </c>
      <c r="H52" s="6">
        <v>1</v>
      </c>
      <c r="I52" s="7" t="s">
        <v>13</v>
      </c>
    </row>
    <row r="53" spans="1:9" x14ac:dyDescent="0.2">
      <c r="A53" s="2" t="s">
        <v>55</v>
      </c>
      <c r="B53" s="6">
        <v>0</v>
      </c>
      <c r="C53" s="6">
        <v>0</v>
      </c>
      <c r="D53" s="6">
        <v>0</v>
      </c>
      <c r="E53" s="6">
        <v>0</v>
      </c>
      <c r="F53" s="6">
        <v>1</v>
      </c>
      <c r="G53" s="6">
        <v>0</v>
      </c>
      <c r="H53" s="6">
        <v>1</v>
      </c>
      <c r="I53" s="7" t="s">
        <v>13</v>
      </c>
    </row>
    <row r="54" spans="1:9" x14ac:dyDescent="0.2">
      <c r="A54" s="2" t="s">
        <v>60</v>
      </c>
      <c r="B54" s="6">
        <v>0</v>
      </c>
      <c r="C54" s="6">
        <v>0</v>
      </c>
      <c r="D54" s="6">
        <v>0</v>
      </c>
      <c r="E54" s="6">
        <v>0</v>
      </c>
      <c r="F54" s="6">
        <v>1</v>
      </c>
      <c r="G54" s="6">
        <v>0</v>
      </c>
      <c r="H54" s="6">
        <v>1</v>
      </c>
      <c r="I54" s="7" t="s">
        <v>13</v>
      </c>
    </row>
    <row r="55" spans="1:9" x14ac:dyDescent="0.2">
      <c r="A55" s="2" t="s">
        <v>68</v>
      </c>
      <c r="B55" s="6">
        <v>0</v>
      </c>
      <c r="C55" s="6">
        <v>1</v>
      </c>
      <c r="D55" s="6">
        <v>0</v>
      </c>
      <c r="E55" s="6">
        <v>0</v>
      </c>
      <c r="F55" s="6">
        <v>0</v>
      </c>
      <c r="G55" s="6">
        <v>0</v>
      </c>
      <c r="H55" s="6">
        <v>1</v>
      </c>
      <c r="I55" s="7" t="s">
        <v>13</v>
      </c>
    </row>
    <row r="56" spans="1:9" x14ac:dyDescent="0.2">
      <c r="A56" s="2" t="s">
        <v>73</v>
      </c>
      <c r="B56" s="6">
        <v>1</v>
      </c>
      <c r="C56" s="6">
        <v>0</v>
      </c>
      <c r="D56" s="6">
        <v>0</v>
      </c>
      <c r="E56" s="6">
        <v>1</v>
      </c>
      <c r="F56" s="6">
        <v>0</v>
      </c>
      <c r="G56" s="6">
        <v>0</v>
      </c>
      <c r="H56" s="6">
        <v>1</v>
      </c>
      <c r="I56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D45B8C2-FDD0-4267-B319-761BF9A012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E4BF1A-74EA-4879-87F4-D389DEC52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27D40B-FF36-43DE-A769-AA667394A229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2023-01-26T14:46:54Z</cp:lastPrinted>
  <dcterms:created xsi:type="dcterms:W3CDTF">2023-01-13T15:42:22Z</dcterms:created>
  <dcterms:modified xsi:type="dcterms:W3CDTF">2023-01-26T14:46:57Z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