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-Cat Information\2021.01.14 - V-Cat Voting Models Exploratory Committee\"/>
    </mc:Choice>
  </mc:AlternateContent>
  <xr:revisionPtr revIDLastSave="0" documentId="13_ncr:1_{D4DECB7B-0DA3-4171-9933-03D589FB1879}" xr6:coauthVersionLast="46" xr6:coauthVersionMax="46" xr10:uidLastSave="{00000000-0000-0000-0000-000000000000}"/>
  <bookViews>
    <workbookView xWindow="-197" yWindow="9566" windowWidth="16628" windowHeight="8803" xr2:uid="{5B4394D7-AB1D-4281-8CC1-4DF4D1789E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" i="1" l="1"/>
  <c r="O4" i="1"/>
  <c r="N4" i="1"/>
  <c r="P4" i="1" s="1"/>
  <c r="M28" i="1" l="1"/>
  <c r="H28" i="1"/>
  <c r="G28" i="1"/>
  <c r="C28" i="1"/>
  <c r="B28" i="1"/>
  <c r="O27" i="1"/>
  <c r="N27" i="1"/>
  <c r="P27" i="1" s="1"/>
  <c r="J27" i="1"/>
  <c r="I27" i="1"/>
  <c r="K27" i="1" s="1"/>
  <c r="E27" i="1"/>
  <c r="D27" i="1"/>
  <c r="F27" i="1" s="1"/>
  <c r="O26" i="1"/>
  <c r="N26" i="1"/>
  <c r="P26" i="1" s="1"/>
  <c r="J26" i="1"/>
  <c r="I26" i="1"/>
  <c r="K26" i="1" s="1"/>
  <c r="E26" i="1"/>
  <c r="D26" i="1"/>
  <c r="F26" i="1" s="1"/>
  <c r="O25" i="1"/>
  <c r="N25" i="1"/>
  <c r="P25" i="1" s="1"/>
  <c r="O24" i="1"/>
  <c r="N24" i="1"/>
  <c r="P24" i="1" s="1"/>
  <c r="J24" i="1"/>
  <c r="I24" i="1"/>
  <c r="K24" i="1" s="1"/>
  <c r="E24" i="1"/>
  <c r="D24" i="1"/>
  <c r="F24" i="1" s="1"/>
  <c r="O23" i="1"/>
  <c r="N23" i="1"/>
  <c r="P23" i="1" s="1"/>
  <c r="J23" i="1"/>
  <c r="I23" i="1"/>
  <c r="K23" i="1" s="1"/>
  <c r="E23" i="1"/>
  <c r="D23" i="1"/>
  <c r="F23" i="1" s="1"/>
  <c r="O22" i="1"/>
  <c r="N22" i="1"/>
  <c r="P22" i="1" s="1"/>
  <c r="J22" i="1"/>
  <c r="I22" i="1"/>
  <c r="K22" i="1" s="1"/>
  <c r="E22" i="1"/>
  <c r="D22" i="1"/>
  <c r="F22" i="1" s="1"/>
  <c r="O21" i="1"/>
  <c r="N21" i="1"/>
  <c r="P21" i="1" s="1"/>
  <c r="J21" i="1"/>
  <c r="I21" i="1"/>
  <c r="K21" i="1" s="1"/>
  <c r="E21" i="1"/>
  <c r="D21" i="1"/>
  <c r="F21" i="1" s="1"/>
  <c r="O20" i="1"/>
  <c r="N20" i="1"/>
  <c r="P20" i="1" s="1"/>
  <c r="J20" i="1"/>
  <c r="I20" i="1"/>
  <c r="K20" i="1" s="1"/>
  <c r="E20" i="1"/>
  <c r="D20" i="1"/>
  <c r="F20" i="1" s="1"/>
  <c r="O19" i="1"/>
  <c r="N19" i="1"/>
  <c r="P19" i="1" s="1"/>
  <c r="J19" i="1"/>
  <c r="I19" i="1"/>
  <c r="K19" i="1" s="1"/>
  <c r="E19" i="1"/>
  <c r="D19" i="1"/>
  <c r="F19" i="1" s="1"/>
  <c r="O18" i="1"/>
  <c r="N18" i="1"/>
  <c r="P18" i="1" s="1"/>
  <c r="J18" i="1"/>
  <c r="I18" i="1"/>
  <c r="K18" i="1" s="1"/>
  <c r="E18" i="1"/>
  <c r="D18" i="1"/>
  <c r="F18" i="1" s="1"/>
  <c r="O17" i="1"/>
  <c r="N17" i="1"/>
  <c r="P17" i="1" s="1"/>
  <c r="J17" i="1"/>
  <c r="I17" i="1"/>
  <c r="K17" i="1" s="1"/>
  <c r="E17" i="1"/>
  <c r="D17" i="1"/>
  <c r="F17" i="1" s="1"/>
  <c r="O16" i="1"/>
  <c r="N16" i="1"/>
  <c r="P16" i="1" s="1"/>
  <c r="J16" i="1"/>
  <c r="I16" i="1"/>
  <c r="K16" i="1" s="1"/>
  <c r="E16" i="1"/>
  <c r="D16" i="1"/>
  <c r="F16" i="1" s="1"/>
  <c r="O15" i="1"/>
  <c r="N15" i="1"/>
  <c r="P15" i="1" s="1"/>
  <c r="J15" i="1"/>
  <c r="I15" i="1"/>
  <c r="K15" i="1" s="1"/>
  <c r="E15" i="1"/>
  <c r="D15" i="1"/>
  <c r="F15" i="1" s="1"/>
  <c r="O14" i="1"/>
  <c r="N14" i="1"/>
  <c r="P14" i="1" s="1"/>
  <c r="J14" i="1"/>
  <c r="I14" i="1"/>
  <c r="K14" i="1" s="1"/>
  <c r="E14" i="1"/>
  <c r="D14" i="1"/>
  <c r="F14" i="1" s="1"/>
  <c r="O13" i="1"/>
  <c r="N13" i="1"/>
  <c r="P13" i="1" s="1"/>
  <c r="J13" i="1"/>
  <c r="I13" i="1"/>
  <c r="K13" i="1" s="1"/>
  <c r="E13" i="1"/>
  <c r="D13" i="1"/>
  <c r="F13" i="1" s="1"/>
  <c r="O12" i="1"/>
  <c r="N12" i="1"/>
  <c r="P12" i="1" s="1"/>
  <c r="J12" i="1"/>
  <c r="I12" i="1"/>
  <c r="K12" i="1" s="1"/>
  <c r="E12" i="1"/>
  <c r="D12" i="1"/>
  <c r="F12" i="1" s="1"/>
  <c r="O11" i="1"/>
  <c r="N11" i="1"/>
  <c r="P11" i="1" s="1"/>
  <c r="J11" i="1"/>
  <c r="I11" i="1"/>
  <c r="K11" i="1" s="1"/>
  <c r="E11" i="1"/>
  <c r="D11" i="1"/>
  <c r="F11" i="1" s="1"/>
  <c r="O10" i="1"/>
  <c r="N10" i="1"/>
  <c r="P10" i="1" s="1"/>
  <c r="J10" i="1"/>
  <c r="I10" i="1"/>
  <c r="K10" i="1" s="1"/>
  <c r="E10" i="1"/>
  <c r="D10" i="1"/>
  <c r="F10" i="1" s="1"/>
  <c r="O9" i="1"/>
  <c r="N9" i="1"/>
  <c r="P9" i="1" s="1"/>
  <c r="J9" i="1"/>
  <c r="I9" i="1"/>
  <c r="K9" i="1" s="1"/>
  <c r="E9" i="1"/>
  <c r="D9" i="1"/>
  <c r="F9" i="1" s="1"/>
  <c r="O8" i="1"/>
  <c r="N8" i="1"/>
  <c r="P8" i="1" s="1"/>
  <c r="J8" i="1"/>
  <c r="I8" i="1"/>
  <c r="K8" i="1" s="1"/>
  <c r="E8" i="1"/>
  <c r="D8" i="1"/>
  <c r="F8" i="1" s="1"/>
  <c r="O7" i="1"/>
  <c r="N7" i="1"/>
  <c r="P7" i="1" s="1"/>
  <c r="J7" i="1"/>
  <c r="I7" i="1"/>
  <c r="K7" i="1" s="1"/>
  <c r="E7" i="1"/>
  <c r="D7" i="1"/>
  <c r="F7" i="1" s="1"/>
  <c r="O6" i="1"/>
  <c r="N6" i="1"/>
  <c r="P6" i="1" s="1"/>
  <c r="J6" i="1"/>
  <c r="I6" i="1"/>
  <c r="K6" i="1" s="1"/>
  <c r="E6" i="1"/>
  <c r="D6" i="1"/>
  <c r="F6" i="1" s="1"/>
  <c r="O5" i="1"/>
  <c r="N5" i="1"/>
  <c r="P5" i="1" s="1"/>
  <c r="J5" i="1"/>
  <c r="I5" i="1"/>
  <c r="K5" i="1" s="1"/>
  <c r="E5" i="1"/>
  <c r="D5" i="1"/>
  <c r="F5" i="1" s="1"/>
  <c r="J4" i="1"/>
  <c r="I4" i="1"/>
  <c r="K4" i="1" s="1"/>
  <c r="E4" i="1"/>
  <c r="D4" i="1"/>
  <c r="F4" i="1" s="1"/>
  <c r="N3" i="1"/>
  <c r="P3" i="1" s="1"/>
  <c r="J3" i="1"/>
  <c r="I3" i="1"/>
  <c r="E3" i="1"/>
  <c r="D3" i="1"/>
  <c r="F3" i="1" s="1"/>
  <c r="Q24" i="1" l="1"/>
  <c r="R24" i="1" s="1"/>
  <c r="Q23" i="1"/>
  <c r="R23" i="1" s="1"/>
  <c r="N28" i="1"/>
  <c r="Q5" i="1"/>
  <c r="R5" i="1" s="1"/>
  <c r="Q9" i="1"/>
  <c r="R9" i="1" s="1"/>
  <c r="Q17" i="1"/>
  <c r="R17" i="1" s="1"/>
  <c r="Q22" i="1"/>
  <c r="R22" i="1" s="1"/>
  <c r="Q15" i="1"/>
  <c r="R15" i="1" s="1"/>
  <c r="Q16" i="1"/>
  <c r="R16" i="1" s="1"/>
  <c r="Q21" i="1"/>
  <c r="R21" i="1" s="1"/>
  <c r="Q3" i="1"/>
  <c r="R3" i="1" s="1"/>
  <c r="Q8" i="1"/>
  <c r="R8" i="1" s="1"/>
  <c r="Q14" i="1"/>
  <c r="R14" i="1" s="1"/>
  <c r="Q7" i="1"/>
  <c r="R7" i="1" s="1"/>
  <c r="Q25" i="1"/>
  <c r="R25" i="1" s="1"/>
  <c r="I28" i="1"/>
  <c r="K3" i="1"/>
  <c r="Q6" i="1"/>
  <c r="R6" i="1" s="1"/>
  <c r="Q13" i="1"/>
  <c r="R13" i="1" s="1"/>
  <c r="Q12" i="1"/>
  <c r="R12" i="1" s="1"/>
  <c r="Q20" i="1"/>
  <c r="R20" i="1" s="1"/>
  <c r="Q11" i="1"/>
  <c r="R11" i="1" s="1"/>
  <c r="Q19" i="1"/>
  <c r="R19" i="1" s="1"/>
  <c r="Q27" i="1"/>
  <c r="R27" i="1" s="1"/>
  <c r="Q4" i="1"/>
  <c r="R4" i="1" s="1"/>
  <c r="Q10" i="1"/>
  <c r="R10" i="1" s="1"/>
  <c r="Q18" i="1"/>
  <c r="R18" i="1" s="1"/>
  <c r="Q26" i="1"/>
  <c r="R26" i="1" s="1"/>
  <c r="D28" i="1"/>
</calcChain>
</file>

<file path=xl/sharedStrings.xml><?xml version="1.0" encoding="utf-8"?>
<sst xmlns="http://schemas.openxmlformats.org/spreadsheetml/2006/main" count="45" uniqueCount="38">
  <si>
    <t xml:space="preserve">Library </t>
  </si>
  <si>
    <t>Loaned +Received</t>
  </si>
  <si>
    <t>sent per received</t>
  </si>
  <si>
    <t>*2017 %</t>
  </si>
  <si>
    <t>Loaned + Received</t>
  </si>
  <si>
    <t>*2018 %</t>
  </si>
  <si>
    <t>*2019 %</t>
  </si>
  <si>
    <t>3 year avg of sent / received</t>
  </si>
  <si>
    <t xml:space="preserve">Amount above or below a 1:1 sharing ratio. </t>
  </si>
  <si>
    <t>Abbotsford</t>
  </si>
  <si>
    <t>Antigo</t>
  </si>
  <si>
    <t>Colby</t>
  </si>
  <si>
    <t>Crandon</t>
  </si>
  <si>
    <t>Dorchester</t>
  </si>
  <si>
    <t>Gilman</t>
  </si>
  <si>
    <t>Granton</t>
  </si>
  <si>
    <t>Greenwood</t>
  </si>
  <si>
    <t>Laona</t>
  </si>
  <si>
    <t>Loyal</t>
  </si>
  <si>
    <t xml:space="preserve">Marathon </t>
  </si>
  <si>
    <t>Medford</t>
  </si>
  <si>
    <t>Merrill</t>
  </si>
  <si>
    <t>Minocqua</t>
  </si>
  <si>
    <t>Neillsville</t>
  </si>
  <si>
    <t>Owen</t>
  </si>
  <si>
    <t>Rhinelander</t>
  </si>
  <si>
    <t>Rib Lake</t>
  </si>
  <si>
    <t>Stetsonville</t>
  </si>
  <si>
    <t>Thorp</t>
  </si>
  <si>
    <t>Three Lakes</t>
  </si>
  <si>
    <t>Tomahawk</t>
  </si>
  <si>
    <t>Wabeno</t>
  </si>
  <si>
    <t>Westboro</t>
  </si>
  <si>
    <t>Withee</t>
  </si>
  <si>
    <t>Grand Total</t>
  </si>
  <si>
    <t xml:space="preserve">Items lent and received are sourced from the V-Cat Totals report and include only items sent to V-Cat Libraies and Received from V-Cat Libraries. </t>
  </si>
  <si>
    <t>Circulation of Items Loaned</t>
  </si>
  <si>
    <t>Circulation of Items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</si>
</sst>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center" vertical="center"/>
    </xf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top" wrapText="1"/>
    </xf>
    <xf numFmtId="164" fontId="4" fillId="3" borderId="0" xfId="0" applyNumberFormat="1" applyFont="1" applyFill="1" applyAlignment="1">
      <alignment horizontal="center" vertical="top" wrapText="1"/>
    </xf>
    <xf numFmtId="2" fontId="2" fillId="4" borderId="0" xfId="0" applyNumberFormat="1" applyFont="1" applyFill="1" applyAlignment="1">
      <alignment wrapText="1"/>
    </xf>
    <xf numFmtId="0" fontId="3" fillId="0" borderId="0" xfId="0" applyFont="1"/>
    <xf numFmtId="3" fontId="3" fillId="0" borderId="0" xfId="0" applyNumberFormat="1" applyFont="1"/>
    <xf numFmtId="164" fontId="3" fillId="3" borderId="0" xfId="0" applyNumberFormat="1" applyFont="1" applyFill="1"/>
    <xf numFmtId="10" fontId="3" fillId="0" borderId="0" xfId="0" applyNumberFormat="1" applyFont="1"/>
    <xf numFmtId="2" fontId="2" fillId="4" borderId="0" xfId="0" applyNumberFormat="1" applyFont="1" applyFill="1"/>
    <xf numFmtId="38" fontId="3" fillId="0" borderId="0" xfId="0" applyNumberFormat="1" applyFont="1"/>
    <xf numFmtId="0" fontId="4" fillId="0" borderId="0" xfId="0" applyFont="1"/>
    <xf numFmtId="3" fontId="4" fillId="0" borderId="0" xfId="0" applyNumberFormat="1" applyFont="1"/>
    <xf numFmtId="0" fontId="1" fillId="5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E7DDC-65CD-4051-956B-1E065656B5BF}">
  <dimension ref="A1:R30"/>
  <sheetViews>
    <sheetView tabSelected="1" topLeftCell="A25" workbookViewId="0">
      <selection activeCell="F2" sqref="F2"/>
    </sheetView>
  </sheetViews>
  <sheetFormatPr defaultRowHeight="15" x14ac:dyDescent="0.25"/>
  <cols>
    <col min="1" max="1" width="10.7109375" bestFit="1" customWidth="1"/>
    <col min="2" max="3" width="10.28515625" customWidth="1"/>
    <col min="4" max="4" width="9.7109375" customWidth="1"/>
    <col min="7" max="7" width="10.5703125" customWidth="1"/>
    <col min="8" max="8" width="10.28515625" customWidth="1"/>
    <col min="12" max="12" width="10.28515625" customWidth="1"/>
    <col min="17" max="17" width="8.140625" style="7" bestFit="1" customWidth="1"/>
    <col min="18" max="18" width="9.140625" style="7"/>
  </cols>
  <sheetData>
    <row r="1" spans="1:18" x14ac:dyDescent="0.25">
      <c r="A1" s="1"/>
      <c r="B1" s="2">
        <v>2017</v>
      </c>
      <c r="C1" s="3"/>
      <c r="D1" s="3"/>
      <c r="E1" s="3"/>
      <c r="F1" s="3"/>
      <c r="G1" s="4">
        <v>2018</v>
      </c>
      <c r="H1" s="4"/>
      <c r="I1" s="4"/>
      <c r="J1" s="4"/>
      <c r="K1" s="5"/>
      <c r="L1" s="2">
        <v>2019</v>
      </c>
      <c r="M1" s="2"/>
      <c r="N1" s="2"/>
      <c r="O1" s="2"/>
      <c r="P1" s="3"/>
      <c r="Q1" s="6"/>
    </row>
    <row r="2" spans="1:18" ht="90" x14ac:dyDescent="0.25">
      <c r="A2" s="8" t="s">
        <v>0</v>
      </c>
      <c r="B2" s="9" t="s">
        <v>36</v>
      </c>
      <c r="C2" s="9" t="s">
        <v>37</v>
      </c>
      <c r="D2" s="9" t="s">
        <v>1</v>
      </c>
      <c r="E2" s="10" t="s">
        <v>2</v>
      </c>
      <c r="F2" s="9" t="s">
        <v>3</v>
      </c>
      <c r="G2" s="9" t="s">
        <v>36</v>
      </c>
      <c r="H2" s="9" t="s">
        <v>37</v>
      </c>
      <c r="I2" s="9" t="s">
        <v>4</v>
      </c>
      <c r="J2" s="10" t="s">
        <v>2</v>
      </c>
      <c r="K2" s="9" t="s">
        <v>5</v>
      </c>
      <c r="L2" s="9" t="s">
        <v>36</v>
      </c>
      <c r="M2" s="9" t="s">
        <v>37</v>
      </c>
      <c r="N2" s="9" t="s">
        <v>4</v>
      </c>
      <c r="O2" s="10" t="s">
        <v>2</v>
      </c>
      <c r="P2" s="9" t="s">
        <v>6</v>
      </c>
      <c r="Q2" s="11" t="s">
        <v>7</v>
      </c>
      <c r="R2" s="9" t="s">
        <v>8</v>
      </c>
    </row>
    <row r="3" spans="1:18" x14ac:dyDescent="0.25">
      <c r="A3" s="12" t="s">
        <v>9</v>
      </c>
      <c r="B3" s="13">
        <v>6331</v>
      </c>
      <c r="C3" s="13">
        <v>3135</v>
      </c>
      <c r="D3" s="13">
        <f t="shared" ref="D3:D27" si="0">SUM(B3:C3)</f>
        <v>9466</v>
      </c>
      <c r="E3" s="14">
        <f t="shared" ref="E3:E27" si="1">B3/C3</f>
        <v>2.019457735247209</v>
      </c>
      <c r="F3" s="15">
        <f t="shared" ref="F3:F13" si="2">SUM(D3-B3)/B3</f>
        <v>0.49518243563418102</v>
      </c>
      <c r="G3" s="13">
        <v>6295</v>
      </c>
      <c r="H3" s="13">
        <v>3669</v>
      </c>
      <c r="I3" s="13">
        <f t="shared" ref="I3:I27" si="3">SUM(G3:H3)</f>
        <v>9964</v>
      </c>
      <c r="J3" s="14">
        <f t="shared" ref="J3:J27" si="4">G3/H3</f>
        <v>1.7157263559553011</v>
      </c>
      <c r="K3" s="15">
        <f t="shared" ref="K3:K13" si="5">SUM(I3-G3)/G3</f>
        <v>0.58284352660841943</v>
      </c>
      <c r="L3" s="21">
        <v>6134</v>
      </c>
      <c r="M3" s="13">
        <v>4129</v>
      </c>
      <c r="N3" s="13">
        <f>SUM(L3:M3)</f>
        <v>10263</v>
      </c>
      <c r="O3" s="14">
        <f t="shared" ref="O3:O27" si="6">L3/M3</f>
        <v>1.4855897311697748</v>
      </c>
      <c r="P3" s="15">
        <f t="shared" ref="P3:P27" si="7">SUM(N3-L3)/L3</f>
        <v>0.67313335507010108</v>
      </c>
      <c r="Q3" s="16">
        <f t="shared" ref="Q3:Q27" si="8">(E3+J3+O3)/3</f>
        <v>1.7402579407907615</v>
      </c>
      <c r="R3" s="6">
        <f>Q3-1</f>
        <v>0.74025794079076146</v>
      </c>
    </row>
    <row r="4" spans="1:18" x14ac:dyDescent="0.25">
      <c r="A4" s="12" t="s">
        <v>10</v>
      </c>
      <c r="B4" s="13">
        <v>16181</v>
      </c>
      <c r="C4" s="13">
        <v>16569</v>
      </c>
      <c r="D4" s="13">
        <f t="shared" si="0"/>
        <v>32750</v>
      </c>
      <c r="E4" s="14">
        <f t="shared" si="1"/>
        <v>0.97658277506186253</v>
      </c>
      <c r="F4" s="15">
        <f t="shared" si="2"/>
        <v>1.0239787404981151</v>
      </c>
      <c r="G4" s="13">
        <v>16020</v>
      </c>
      <c r="H4" s="13">
        <v>15357</v>
      </c>
      <c r="I4" s="13">
        <f t="shared" si="3"/>
        <v>31377</v>
      </c>
      <c r="J4" s="14">
        <f t="shared" si="4"/>
        <v>1.0431724946278571</v>
      </c>
      <c r="K4" s="15">
        <f t="shared" si="5"/>
        <v>0.95861423220973785</v>
      </c>
      <c r="L4" s="13">
        <v>16555</v>
      </c>
      <c r="M4" s="13">
        <v>15153</v>
      </c>
      <c r="N4" s="13">
        <f>SUM(L4:M4)</f>
        <v>31708</v>
      </c>
      <c r="O4" s="14">
        <f t="shared" si="6"/>
        <v>1.0925229327525903</v>
      </c>
      <c r="P4" s="15">
        <f t="shared" si="7"/>
        <v>0.91531259438236179</v>
      </c>
      <c r="Q4" s="16">
        <f t="shared" si="8"/>
        <v>1.03742606748077</v>
      </c>
      <c r="R4" s="6">
        <f t="shared" ref="R4:R27" si="9">Q4-1</f>
        <v>3.7426067480770042E-2</v>
      </c>
    </row>
    <row r="5" spans="1:18" x14ac:dyDescent="0.25">
      <c r="A5" s="12" t="s">
        <v>11</v>
      </c>
      <c r="B5" s="13">
        <v>7293</v>
      </c>
      <c r="C5" s="13">
        <v>7720</v>
      </c>
      <c r="D5" s="13">
        <f t="shared" si="0"/>
        <v>15013</v>
      </c>
      <c r="E5" s="14">
        <f t="shared" si="1"/>
        <v>0.94468911917098441</v>
      </c>
      <c r="F5" s="15">
        <f t="shared" si="2"/>
        <v>1.0585492938434116</v>
      </c>
      <c r="G5" s="13">
        <v>7666</v>
      </c>
      <c r="H5" s="13">
        <v>9817</v>
      </c>
      <c r="I5" s="13">
        <f t="shared" si="3"/>
        <v>17483</v>
      </c>
      <c r="J5" s="14">
        <f t="shared" si="4"/>
        <v>0.78089029235000507</v>
      </c>
      <c r="K5" s="15">
        <f t="shared" si="5"/>
        <v>1.2805896164883903</v>
      </c>
      <c r="L5" s="13">
        <v>8197</v>
      </c>
      <c r="M5" s="13">
        <v>7301</v>
      </c>
      <c r="N5" s="13">
        <f t="shared" ref="N4:N27" si="10">SUM(L5:M5)</f>
        <v>15498</v>
      </c>
      <c r="O5" s="14">
        <f t="shared" si="6"/>
        <v>1.1227229146692235</v>
      </c>
      <c r="P5" s="15">
        <f t="shared" si="7"/>
        <v>0.89069171648163958</v>
      </c>
      <c r="Q5" s="16">
        <f t="shared" si="8"/>
        <v>0.94943410873007095</v>
      </c>
      <c r="R5" s="6">
        <f t="shared" si="9"/>
        <v>-5.0565891269929053E-2</v>
      </c>
    </row>
    <row r="6" spans="1:18" x14ac:dyDescent="0.25">
      <c r="A6" s="12" t="s">
        <v>12</v>
      </c>
      <c r="B6" s="13">
        <v>4943</v>
      </c>
      <c r="C6" s="13">
        <v>4818</v>
      </c>
      <c r="D6" s="13">
        <f t="shared" si="0"/>
        <v>9761</v>
      </c>
      <c r="E6" s="14">
        <f t="shared" si="1"/>
        <v>1.0259443752594437</v>
      </c>
      <c r="F6" s="15">
        <f t="shared" si="2"/>
        <v>0.97471171353429087</v>
      </c>
      <c r="G6" s="13">
        <v>4503</v>
      </c>
      <c r="H6" s="13">
        <v>4785</v>
      </c>
      <c r="I6" s="13">
        <f t="shared" si="3"/>
        <v>9288</v>
      </c>
      <c r="J6" s="14">
        <f t="shared" si="4"/>
        <v>0.94106583072100314</v>
      </c>
      <c r="K6" s="15">
        <f t="shared" si="5"/>
        <v>1.0626249167221853</v>
      </c>
      <c r="L6" s="13">
        <v>4682</v>
      </c>
      <c r="M6" s="13">
        <v>3641</v>
      </c>
      <c r="N6" s="13">
        <f t="shared" si="10"/>
        <v>8323</v>
      </c>
      <c r="O6" s="14">
        <f t="shared" si="6"/>
        <v>1.2859104641581982</v>
      </c>
      <c r="P6" s="15">
        <f t="shared" si="7"/>
        <v>0.77765912003417348</v>
      </c>
      <c r="Q6" s="16">
        <f t="shared" si="8"/>
        <v>1.0843068900462149</v>
      </c>
      <c r="R6" s="6">
        <f t="shared" si="9"/>
        <v>8.4306890046214944E-2</v>
      </c>
    </row>
    <row r="7" spans="1:18" x14ac:dyDescent="0.25">
      <c r="A7" s="12" t="s">
        <v>13</v>
      </c>
      <c r="B7" s="13">
        <v>2914</v>
      </c>
      <c r="C7" s="13">
        <v>765</v>
      </c>
      <c r="D7" s="13">
        <f t="shared" si="0"/>
        <v>3679</v>
      </c>
      <c r="E7" s="14">
        <f t="shared" si="1"/>
        <v>3.8091503267973854</v>
      </c>
      <c r="F7" s="15">
        <f t="shared" si="2"/>
        <v>0.2625257378174331</v>
      </c>
      <c r="G7" s="13">
        <v>3033</v>
      </c>
      <c r="H7" s="13">
        <v>906</v>
      </c>
      <c r="I7" s="13">
        <f t="shared" si="3"/>
        <v>3939</v>
      </c>
      <c r="J7" s="14">
        <f t="shared" si="4"/>
        <v>3.3476821192052979</v>
      </c>
      <c r="K7" s="15">
        <f t="shared" si="5"/>
        <v>0.29871414441147381</v>
      </c>
      <c r="L7" s="13">
        <v>3062</v>
      </c>
      <c r="M7" s="13">
        <v>731</v>
      </c>
      <c r="N7" s="13">
        <f t="shared" si="10"/>
        <v>3793</v>
      </c>
      <c r="O7" s="14">
        <f t="shared" si="6"/>
        <v>4.188782489740082</v>
      </c>
      <c r="P7" s="15">
        <f t="shared" si="7"/>
        <v>0.23873285434356631</v>
      </c>
      <c r="Q7" s="16">
        <f t="shared" si="8"/>
        <v>3.7818716452475889</v>
      </c>
      <c r="R7" s="6">
        <f t="shared" si="9"/>
        <v>2.7818716452475889</v>
      </c>
    </row>
    <row r="8" spans="1:18" x14ac:dyDescent="0.25">
      <c r="A8" s="12" t="s">
        <v>14</v>
      </c>
      <c r="B8" s="13">
        <v>5599</v>
      </c>
      <c r="C8" s="13">
        <v>3765</v>
      </c>
      <c r="D8" s="13">
        <f t="shared" si="0"/>
        <v>9364</v>
      </c>
      <c r="E8" s="14">
        <f t="shared" si="1"/>
        <v>1.4871181938911022</v>
      </c>
      <c r="F8" s="15">
        <f t="shared" si="2"/>
        <v>0.6724415074120379</v>
      </c>
      <c r="G8" s="13">
        <v>5397</v>
      </c>
      <c r="H8" s="13">
        <v>3626</v>
      </c>
      <c r="I8" s="13">
        <f t="shared" si="3"/>
        <v>9023</v>
      </c>
      <c r="J8" s="14">
        <f t="shared" si="4"/>
        <v>1.4884169884169884</v>
      </c>
      <c r="K8" s="15">
        <f t="shared" si="5"/>
        <v>0.67185473411154339</v>
      </c>
      <c r="L8" s="13">
        <v>5338</v>
      </c>
      <c r="M8" s="13">
        <v>4328</v>
      </c>
      <c r="N8" s="13">
        <f t="shared" si="10"/>
        <v>9666</v>
      </c>
      <c r="O8" s="14">
        <f t="shared" si="6"/>
        <v>1.2333641404805915</v>
      </c>
      <c r="P8" s="15">
        <f t="shared" si="7"/>
        <v>0.81079055826152113</v>
      </c>
      <c r="Q8" s="16">
        <f t="shared" si="8"/>
        <v>1.4029664409295606</v>
      </c>
      <c r="R8" s="6">
        <f t="shared" si="9"/>
        <v>0.40296644092956058</v>
      </c>
    </row>
    <row r="9" spans="1:18" x14ac:dyDescent="0.25">
      <c r="A9" s="12" t="s">
        <v>15</v>
      </c>
      <c r="B9" s="13">
        <v>3862</v>
      </c>
      <c r="C9" s="13">
        <v>1510</v>
      </c>
      <c r="D9" s="13">
        <f t="shared" si="0"/>
        <v>5372</v>
      </c>
      <c r="E9" s="14">
        <f t="shared" si="1"/>
        <v>2.5576158940397349</v>
      </c>
      <c r="F9" s="15">
        <f t="shared" si="2"/>
        <v>0.39098912480580011</v>
      </c>
      <c r="G9" s="13">
        <v>3291</v>
      </c>
      <c r="H9" s="13">
        <v>1800</v>
      </c>
      <c r="I9" s="13">
        <f t="shared" si="3"/>
        <v>5091</v>
      </c>
      <c r="J9" s="14">
        <f t="shared" si="4"/>
        <v>1.8283333333333334</v>
      </c>
      <c r="K9" s="15">
        <f t="shared" si="5"/>
        <v>0.54694621695533274</v>
      </c>
      <c r="L9" s="13">
        <v>3559</v>
      </c>
      <c r="M9" s="13">
        <v>2008</v>
      </c>
      <c r="N9" s="13">
        <f t="shared" si="10"/>
        <v>5567</v>
      </c>
      <c r="O9" s="14">
        <f t="shared" si="6"/>
        <v>1.7724103585657371</v>
      </c>
      <c r="P9" s="15">
        <f t="shared" si="7"/>
        <v>0.56420342792919365</v>
      </c>
      <c r="Q9" s="16">
        <f t="shared" si="8"/>
        <v>2.0527865286462683</v>
      </c>
      <c r="R9" s="6">
        <f t="shared" si="9"/>
        <v>1.0527865286462683</v>
      </c>
    </row>
    <row r="10" spans="1:18" x14ac:dyDescent="0.25">
      <c r="A10" s="12" t="s">
        <v>16</v>
      </c>
      <c r="B10" s="13">
        <v>3859</v>
      </c>
      <c r="C10" s="13">
        <v>3340</v>
      </c>
      <c r="D10" s="13">
        <f t="shared" si="0"/>
        <v>7199</v>
      </c>
      <c r="E10" s="14">
        <f t="shared" si="1"/>
        <v>1.1553892215568862</v>
      </c>
      <c r="F10" s="15">
        <f t="shared" si="2"/>
        <v>0.86550919927442338</v>
      </c>
      <c r="G10" s="13">
        <v>4183</v>
      </c>
      <c r="H10" s="13">
        <v>3473</v>
      </c>
      <c r="I10" s="13">
        <f t="shared" si="3"/>
        <v>7656</v>
      </c>
      <c r="J10" s="14">
        <f t="shared" si="4"/>
        <v>1.2044342067376907</v>
      </c>
      <c r="K10" s="15">
        <f t="shared" si="5"/>
        <v>0.83026535978962468</v>
      </c>
      <c r="L10" s="13">
        <v>3956</v>
      </c>
      <c r="M10" s="13">
        <v>3659</v>
      </c>
      <c r="N10" s="13">
        <f t="shared" si="10"/>
        <v>7615</v>
      </c>
      <c r="O10" s="14">
        <f t="shared" si="6"/>
        <v>1.081169718502323</v>
      </c>
      <c r="P10" s="15">
        <f t="shared" si="7"/>
        <v>0.92492416582406467</v>
      </c>
      <c r="Q10" s="16">
        <f t="shared" si="8"/>
        <v>1.1469977155989668</v>
      </c>
      <c r="R10" s="6">
        <f t="shared" si="9"/>
        <v>0.14699771559896679</v>
      </c>
    </row>
    <row r="11" spans="1:18" x14ac:dyDescent="0.25">
      <c r="A11" s="12" t="s">
        <v>17</v>
      </c>
      <c r="B11" s="13">
        <v>1604</v>
      </c>
      <c r="C11" s="13">
        <v>1351</v>
      </c>
      <c r="D11" s="13">
        <f t="shared" si="0"/>
        <v>2955</v>
      </c>
      <c r="E11" s="14">
        <f t="shared" si="1"/>
        <v>1.1872686898593634</v>
      </c>
      <c r="F11" s="15">
        <f t="shared" si="2"/>
        <v>0.8422693266832918</v>
      </c>
      <c r="G11" s="13">
        <v>1426</v>
      </c>
      <c r="H11" s="13">
        <v>950</v>
      </c>
      <c r="I11" s="13">
        <f t="shared" si="3"/>
        <v>2376</v>
      </c>
      <c r="J11" s="14">
        <f t="shared" si="4"/>
        <v>1.5010526315789474</v>
      </c>
      <c r="K11" s="15">
        <f t="shared" si="5"/>
        <v>0.66619915848527345</v>
      </c>
      <c r="L11" s="13">
        <v>1273</v>
      </c>
      <c r="M11" s="13">
        <v>915</v>
      </c>
      <c r="N11" s="13">
        <f t="shared" si="10"/>
        <v>2188</v>
      </c>
      <c r="O11" s="14">
        <f t="shared" si="6"/>
        <v>1.3912568306010928</v>
      </c>
      <c r="P11" s="15">
        <f t="shared" si="7"/>
        <v>0.71877454831107623</v>
      </c>
      <c r="Q11" s="16">
        <f t="shared" si="8"/>
        <v>1.3598593840131346</v>
      </c>
      <c r="R11" s="6">
        <f t="shared" si="9"/>
        <v>0.35985938401313455</v>
      </c>
    </row>
    <row r="12" spans="1:18" x14ac:dyDescent="0.25">
      <c r="A12" s="12" t="s">
        <v>18</v>
      </c>
      <c r="B12" s="13">
        <v>5399</v>
      </c>
      <c r="C12" s="13">
        <v>1909</v>
      </c>
      <c r="D12" s="13">
        <f t="shared" si="0"/>
        <v>7308</v>
      </c>
      <c r="E12" s="14">
        <f t="shared" si="1"/>
        <v>2.828182294394971</v>
      </c>
      <c r="F12" s="15">
        <f t="shared" si="2"/>
        <v>0.35358399703648824</v>
      </c>
      <c r="G12" s="13">
        <v>5391</v>
      </c>
      <c r="H12" s="13">
        <v>2118</v>
      </c>
      <c r="I12" s="13">
        <f t="shared" si="3"/>
        <v>7509</v>
      </c>
      <c r="J12" s="14">
        <f t="shared" si="4"/>
        <v>2.5453257790368271</v>
      </c>
      <c r="K12" s="15">
        <f t="shared" si="5"/>
        <v>0.39287701725097385</v>
      </c>
      <c r="L12" s="13">
        <v>4869</v>
      </c>
      <c r="M12" s="13">
        <v>2430</v>
      </c>
      <c r="N12" s="13">
        <f t="shared" si="10"/>
        <v>7299</v>
      </c>
      <c r="O12" s="14">
        <f t="shared" si="6"/>
        <v>2.0037037037037035</v>
      </c>
      <c r="P12" s="15">
        <f t="shared" si="7"/>
        <v>0.49907578558225507</v>
      </c>
      <c r="Q12" s="16">
        <f t="shared" si="8"/>
        <v>2.4590705923785006</v>
      </c>
      <c r="R12" s="6">
        <f t="shared" si="9"/>
        <v>1.4590705923785006</v>
      </c>
    </row>
    <row r="13" spans="1:18" x14ac:dyDescent="0.25">
      <c r="A13" s="12" t="s">
        <v>19</v>
      </c>
      <c r="B13" s="17">
        <v>54317</v>
      </c>
      <c r="C13" s="13">
        <v>74641</v>
      </c>
      <c r="D13" s="13">
        <f t="shared" si="0"/>
        <v>128958</v>
      </c>
      <c r="E13" s="14">
        <f t="shared" si="1"/>
        <v>0.7277099717313541</v>
      </c>
      <c r="F13" s="15">
        <f t="shared" si="2"/>
        <v>1.3741738313971685</v>
      </c>
      <c r="G13" s="13">
        <v>54946</v>
      </c>
      <c r="H13" s="13">
        <v>71172</v>
      </c>
      <c r="I13" s="13">
        <f t="shared" si="3"/>
        <v>126118</v>
      </c>
      <c r="J13" s="14">
        <f t="shared" si="4"/>
        <v>0.77201708537065139</v>
      </c>
      <c r="K13" s="15">
        <f t="shared" si="5"/>
        <v>1.2953081207003239</v>
      </c>
      <c r="L13" s="13">
        <v>52607</v>
      </c>
      <c r="M13" s="13">
        <v>73217</v>
      </c>
      <c r="N13" s="13">
        <f t="shared" si="10"/>
        <v>125824</v>
      </c>
      <c r="O13" s="14">
        <f t="shared" si="6"/>
        <v>0.71850799677670485</v>
      </c>
      <c r="P13" s="15">
        <f t="shared" si="7"/>
        <v>1.3917729579713727</v>
      </c>
      <c r="Q13" s="16">
        <f t="shared" si="8"/>
        <v>0.73941168462623674</v>
      </c>
      <c r="R13" s="6">
        <f t="shared" si="9"/>
        <v>-0.26058831537376326</v>
      </c>
    </row>
    <row r="14" spans="1:18" ht="24" customHeight="1" x14ac:dyDescent="0.25">
      <c r="A14" s="12" t="s">
        <v>20</v>
      </c>
      <c r="B14" s="13">
        <v>13925</v>
      </c>
      <c r="C14" s="13">
        <v>14443</v>
      </c>
      <c r="D14" s="13">
        <f t="shared" si="0"/>
        <v>28368</v>
      </c>
      <c r="E14" s="14">
        <f t="shared" si="1"/>
        <v>0.96413487502596418</v>
      </c>
      <c r="F14" s="15">
        <f t="shared" ref="F14:F27" si="11">SUM(D14-B14)/B14</f>
        <v>1.0371992818671454</v>
      </c>
      <c r="G14" s="13">
        <v>14299</v>
      </c>
      <c r="H14" s="13">
        <v>15727</v>
      </c>
      <c r="I14" s="13">
        <f t="shared" si="3"/>
        <v>30026</v>
      </c>
      <c r="J14" s="14">
        <f t="shared" si="4"/>
        <v>0.90920073758504483</v>
      </c>
      <c r="K14" s="15">
        <f t="shared" ref="K14:K27" si="12">SUM(I14-G14)/G14</f>
        <v>1.0998671235750752</v>
      </c>
      <c r="L14" s="13">
        <v>15203</v>
      </c>
      <c r="M14" s="13">
        <v>15577</v>
      </c>
      <c r="N14" s="13">
        <f t="shared" si="10"/>
        <v>30780</v>
      </c>
      <c r="O14" s="14">
        <f t="shared" si="6"/>
        <v>0.97599024202349616</v>
      </c>
      <c r="P14" s="15">
        <f t="shared" si="7"/>
        <v>1.0246004078142472</v>
      </c>
      <c r="Q14" s="16">
        <f t="shared" si="8"/>
        <v>0.94977528487816842</v>
      </c>
      <c r="R14" s="6">
        <f t="shared" si="9"/>
        <v>-5.0224715121831576E-2</v>
      </c>
    </row>
    <row r="15" spans="1:18" x14ac:dyDescent="0.25">
      <c r="A15" s="12" t="s">
        <v>21</v>
      </c>
      <c r="B15" s="13">
        <v>13148</v>
      </c>
      <c r="C15" s="13">
        <v>19850</v>
      </c>
      <c r="D15" s="13">
        <f t="shared" si="0"/>
        <v>32998</v>
      </c>
      <c r="E15" s="14">
        <f t="shared" si="1"/>
        <v>0.66236775818639804</v>
      </c>
      <c r="F15" s="15">
        <f t="shared" si="11"/>
        <v>1.5097353209613629</v>
      </c>
      <c r="G15" s="13">
        <v>14119</v>
      </c>
      <c r="H15" s="13">
        <v>18141</v>
      </c>
      <c r="I15" s="13">
        <f t="shared" si="3"/>
        <v>32260</v>
      </c>
      <c r="J15" s="14">
        <f t="shared" si="4"/>
        <v>0.77829226613747859</v>
      </c>
      <c r="K15" s="15">
        <f t="shared" si="12"/>
        <v>1.2848643671648134</v>
      </c>
      <c r="L15" s="13">
        <v>13284</v>
      </c>
      <c r="M15" s="13">
        <v>18102</v>
      </c>
      <c r="N15" s="13">
        <f t="shared" si="10"/>
        <v>31386</v>
      </c>
      <c r="O15" s="14">
        <f t="shared" si="6"/>
        <v>0.73384156446801463</v>
      </c>
      <c r="P15" s="15">
        <f t="shared" si="7"/>
        <v>1.3626919602529359</v>
      </c>
      <c r="Q15" s="16">
        <f t="shared" si="8"/>
        <v>0.72483386293063035</v>
      </c>
      <c r="R15" s="6">
        <f t="shared" si="9"/>
        <v>-0.27516613706936965</v>
      </c>
    </row>
    <row r="16" spans="1:18" x14ac:dyDescent="0.25">
      <c r="A16" s="12" t="s">
        <v>22</v>
      </c>
      <c r="B16" s="13">
        <v>23429</v>
      </c>
      <c r="C16" s="13">
        <v>19123</v>
      </c>
      <c r="D16" s="13">
        <f t="shared" si="0"/>
        <v>42552</v>
      </c>
      <c r="E16" s="14">
        <f t="shared" si="1"/>
        <v>1.2251738743920932</v>
      </c>
      <c r="F16" s="15">
        <f t="shared" si="11"/>
        <v>0.81621067907294376</v>
      </c>
      <c r="G16" s="13">
        <v>23406</v>
      </c>
      <c r="H16" s="13">
        <v>19494</v>
      </c>
      <c r="I16" s="13">
        <f t="shared" si="3"/>
        <v>42900</v>
      </c>
      <c r="J16" s="14">
        <f t="shared" si="4"/>
        <v>1.2006771314250539</v>
      </c>
      <c r="K16" s="15">
        <f t="shared" si="12"/>
        <v>0.83286336836708541</v>
      </c>
      <c r="L16" s="13">
        <v>21599</v>
      </c>
      <c r="M16" s="13">
        <v>17554</v>
      </c>
      <c r="N16" s="13">
        <f t="shared" si="10"/>
        <v>39153</v>
      </c>
      <c r="O16" s="14">
        <f t="shared" si="6"/>
        <v>1.230431810413581</v>
      </c>
      <c r="P16" s="15">
        <f t="shared" si="7"/>
        <v>0.81272281124126122</v>
      </c>
      <c r="Q16" s="16">
        <f t="shared" si="8"/>
        <v>1.218760938743576</v>
      </c>
      <c r="R16" s="6">
        <f t="shared" si="9"/>
        <v>0.21876093874357605</v>
      </c>
    </row>
    <row r="17" spans="1:18" x14ac:dyDescent="0.25">
      <c r="A17" s="12" t="s">
        <v>23</v>
      </c>
      <c r="B17" s="13">
        <v>5782</v>
      </c>
      <c r="C17" s="13">
        <v>9563</v>
      </c>
      <c r="D17" s="13">
        <f t="shared" si="0"/>
        <v>15345</v>
      </c>
      <c r="E17" s="14">
        <f t="shared" si="1"/>
        <v>0.60462198055003658</v>
      </c>
      <c r="F17" s="15">
        <f t="shared" si="11"/>
        <v>1.6539259771705292</v>
      </c>
      <c r="G17" s="13">
        <v>5690</v>
      </c>
      <c r="H17" s="13">
        <v>9226</v>
      </c>
      <c r="I17" s="13">
        <f t="shared" si="3"/>
        <v>14916</v>
      </c>
      <c r="J17" s="14">
        <f t="shared" si="4"/>
        <v>0.61673531324517672</v>
      </c>
      <c r="K17" s="15">
        <f t="shared" si="12"/>
        <v>1.6214411247803164</v>
      </c>
      <c r="L17" s="13">
        <v>5241</v>
      </c>
      <c r="M17" s="13">
        <v>8786</v>
      </c>
      <c r="N17" s="13">
        <f t="shared" si="10"/>
        <v>14027</v>
      </c>
      <c r="O17" s="14">
        <f t="shared" si="6"/>
        <v>0.59651718643296148</v>
      </c>
      <c r="P17" s="15">
        <f t="shared" si="7"/>
        <v>1.6763976340393054</v>
      </c>
      <c r="Q17" s="16">
        <f t="shared" si="8"/>
        <v>0.60595816007605829</v>
      </c>
      <c r="R17" s="6">
        <f t="shared" si="9"/>
        <v>-0.39404183992394171</v>
      </c>
    </row>
    <row r="18" spans="1:18" x14ac:dyDescent="0.25">
      <c r="A18" s="12" t="s">
        <v>24</v>
      </c>
      <c r="B18" s="13">
        <v>5692</v>
      </c>
      <c r="C18" s="13">
        <v>2764</v>
      </c>
      <c r="D18" s="13">
        <f t="shared" si="0"/>
        <v>8456</v>
      </c>
      <c r="E18" s="14">
        <f t="shared" si="1"/>
        <v>2.0593342981186686</v>
      </c>
      <c r="F18" s="15">
        <f t="shared" si="11"/>
        <v>0.48559381588193956</v>
      </c>
      <c r="G18" s="13">
        <v>6213</v>
      </c>
      <c r="H18" s="13">
        <v>3237</v>
      </c>
      <c r="I18" s="13">
        <f t="shared" si="3"/>
        <v>9450</v>
      </c>
      <c r="J18" s="14">
        <f t="shared" si="4"/>
        <v>1.9193697868396664</v>
      </c>
      <c r="K18" s="15">
        <f t="shared" si="12"/>
        <v>0.52100434572670207</v>
      </c>
      <c r="L18" s="13">
        <v>5950</v>
      </c>
      <c r="M18" s="13">
        <v>3219</v>
      </c>
      <c r="N18" s="13">
        <f t="shared" si="10"/>
        <v>9169</v>
      </c>
      <c r="O18" s="14">
        <f t="shared" si="6"/>
        <v>1.8484001242621932</v>
      </c>
      <c r="P18" s="15">
        <f t="shared" si="7"/>
        <v>0.54100840336134459</v>
      </c>
      <c r="Q18" s="16">
        <f t="shared" si="8"/>
        <v>1.9423680697401762</v>
      </c>
      <c r="R18" s="6">
        <f t="shared" si="9"/>
        <v>0.94236806974017617</v>
      </c>
    </row>
    <row r="19" spans="1:18" x14ac:dyDescent="0.25">
      <c r="A19" s="12" t="s">
        <v>25</v>
      </c>
      <c r="B19" s="13">
        <v>21741</v>
      </c>
      <c r="C19" s="13">
        <v>19228</v>
      </c>
      <c r="D19" s="13">
        <f t="shared" si="0"/>
        <v>40969</v>
      </c>
      <c r="E19" s="14">
        <f t="shared" si="1"/>
        <v>1.1306948200540878</v>
      </c>
      <c r="F19" s="15">
        <f t="shared" si="11"/>
        <v>0.88441194057311068</v>
      </c>
      <c r="G19" s="13">
        <v>20909</v>
      </c>
      <c r="H19" s="13">
        <v>21693</v>
      </c>
      <c r="I19" s="13">
        <f t="shared" si="3"/>
        <v>42602</v>
      </c>
      <c r="J19" s="14">
        <f t="shared" si="4"/>
        <v>0.9638593094546628</v>
      </c>
      <c r="K19" s="15">
        <f t="shared" si="12"/>
        <v>1.0374958151991964</v>
      </c>
      <c r="L19" s="13">
        <v>20237</v>
      </c>
      <c r="M19" s="13">
        <v>20115</v>
      </c>
      <c r="N19" s="13">
        <f t="shared" si="10"/>
        <v>40352</v>
      </c>
      <c r="O19" s="14">
        <f t="shared" si="6"/>
        <v>1.0060651255282127</v>
      </c>
      <c r="P19" s="15">
        <f t="shared" si="7"/>
        <v>0.99397143845431635</v>
      </c>
      <c r="Q19" s="16">
        <f t="shared" si="8"/>
        <v>1.0335397516789879</v>
      </c>
      <c r="R19" s="6">
        <f t="shared" si="9"/>
        <v>3.3539751678987928E-2</v>
      </c>
    </row>
    <row r="20" spans="1:18" x14ac:dyDescent="0.25">
      <c r="A20" s="12" t="s">
        <v>26</v>
      </c>
      <c r="B20" s="13">
        <v>5170</v>
      </c>
      <c r="C20" s="13">
        <v>6361</v>
      </c>
      <c r="D20" s="13">
        <f t="shared" si="0"/>
        <v>11531</v>
      </c>
      <c r="E20" s="14">
        <f t="shared" si="1"/>
        <v>0.81276528847665463</v>
      </c>
      <c r="F20" s="15">
        <f t="shared" si="11"/>
        <v>1.23036750483559</v>
      </c>
      <c r="G20" s="13">
        <v>5552</v>
      </c>
      <c r="H20" s="13">
        <v>4907</v>
      </c>
      <c r="I20" s="13">
        <f t="shared" si="3"/>
        <v>10459</v>
      </c>
      <c r="J20" s="14">
        <f t="shared" si="4"/>
        <v>1.1314448746688404</v>
      </c>
      <c r="K20" s="15">
        <f t="shared" si="12"/>
        <v>0.88382564841498557</v>
      </c>
      <c r="L20" s="13">
        <v>5490</v>
      </c>
      <c r="M20" s="13">
        <v>4264</v>
      </c>
      <c r="N20" s="13">
        <f t="shared" si="10"/>
        <v>9754</v>
      </c>
      <c r="O20" s="14">
        <f t="shared" si="6"/>
        <v>1.2875234521575984</v>
      </c>
      <c r="P20" s="15">
        <f t="shared" si="7"/>
        <v>0.77668488160291438</v>
      </c>
      <c r="Q20" s="16">
        <f t="shared" si="8"/>
        <v>1.0772445384343643</v>
      </c>
      <c r="R20" s="6">
        <f t="shared" si="9"/>
        <v>7.7244538434364296E-2</v>
      </c>
    </row>
    <row r="21" spans="1:18" x14ac:dyDescent="0.25">
      <c r="A21" s="12" t="s">
        <v>27</v>
      </c>
      <c r="B21" s="13">
        <v>2129</v>
      </c>
      <c r="C21" s="13">
        <v>3524</v>
      </c>
      <c r="D21" s="13">
        <f t="shared" si="0"/>
        <v>5653</v>
      </c>
      <c r="E21" s="14">
        <f t="shared" si="1"/>
        <v>0.60414301929625425</v>
      </c>
      <c r="F21" s="15">
        <f t="shared" si="11"/>
        <v>1.6552372005636449</v>
      </c>
      <c r="G21" s="13">
        <v>1931</v>
      </c>
      <c r="H21" s="13">
        <v>4335</v>
      </c>
      <c r="I21" s="13">
        <f t="shared" si="3"/>
        <v>6266</v>
      </c>
      <c r="J21" s="14">
        <f t="shared" si="4"/>
        <v>0.44544405997693193</v>
      </c>
      <c r="K21" s="15">
        <f t="shared" si="12"/>
        <v>2.2449508026929053</v>
      </c>
      <c r="L21" s="13">
        <v>2143</v>
      </c>
      <c r="M21" s="13">
        <v>4963</v>
      </c>
      <c r="N21" s="13">
        <f t="shared" si="10"/>
        <v>7106</v>
      </c>
      <c r="O21" s="14">
        <f t="shared" si="6"/>
        <v>0.43179528510981263</v>
      </c>
      <c r="P21" s="15">
        <f t="shared" si="7"/>
        <v>2.3159122725151655</v>
      </c>
      <c r="Q21" s="16">
        <f t="shared" si="8"/>
        <v>0.49379412146099955</v>
      </c>
      <c r="R21" s="6">
        <f t="shared" si="9"/>
        <v>-0.50620587853900045</v>
      </c>
    </row>
    <row r="22" spans="1:18" x14ac:dyDescent="0.25">
      <c r="A22" s="12" t="s">
        <v>28</v>
      </c>
      <c r="B22" s="13">
        <v>4505</v>
      </c>
      <c r="C22" s="13">
        <v>7227</v>
      </c>
      <c r="D22" s="13">
        <f t="shared" si="0"/>
        <v>11732</v>
      </c>
      <c r="E22" s="14">
        <f t="shared" si="1"/>
        <v>0.62335685623356851</v>
      </c>
      <c r="F22" s="15">
        <f t="shared" si="11"/>
        <v>1.6042175360710322</v>
      </c>
      <c r="G22" s="13">
        <v>4863</v>
      </c>
      <c r="H22" s="13">
        <v>5483</v>
      </c>
      <c r="I22" s="13">
        <f t="shared" si="3"/>
        <v>10346</v>
      </c>
      <c r="J22" s="14">
        <f t="shared" si="4"/>
        <v>0.88692321721685208</v>
      </c>
      <c r="K22" s="15">
        <f t="shared" si="12"/>
        <v>1.1274933168825827</v>
      </c>
      <c r="L22" s="13">
        <v>4514</v>
      </c>
      <c r="M22" s="13">
        <v>4909</v>
      </c>
      <c r="N22" s="13">
        <f t="shared" si="10"/>
        <v>9423</v>
      </c>
      <c r="O22" s="14">
        <f t="shared" si="6"/>
        <v>0.91953554695457318</v>
      </c>
      <c r="P22" s="15">
        <f t="shared" si="7"/>
        <v>1.0875055383252104</v>
      </c>
      <c r="Q22" s="16">
        <f t="shared" si="8"/>
        <v>0.80993854013499789</v>
      </c>
      <c r="R22" s="6">
        <f t="shared" si="9"/>
        <v>-0.19006145986500211</v>
      </c>
    </row>
    <row r="23" spans="1:18" x14ac:dyDescent="0.25">
      <c r="A23" s="12" t="s">
        <v>29</v>
      </c>
      <c r="B23" s="13">
        <v>9956</v>
      </c>
      <c r="C23" s="13">
        <v>44447</v>
      </c>
      <c r="D23" s="13">
        <f t="shared" si="0"/>
        <v>54403</v>
      </c>
      <c r="E23" s="14">
        <f t="shared" si="1"/>
        <v>0.22399712016559048</v>
      </c>
      <c r="F23" s="15">
        <f t="shared" si="11"/>
        <v>4.4643431096826038</v>
      </c>
      <c r="G23" s="13">
        <v>7144</v>
      </c>
      <c r="H23" s="13">
        <v>3545</v>
      </c>
      <c r="I23" s="13">
        <f t="shared" si="3"/>
        <v>10689</v>
      </c>
      <c r="J23" s="14">
        <f t="shared" si="4"/>
        <v>2.0152327221438644</v>
      </c>
      <c r="K23" s="15">
        <f t="shared" si="12"/>
        <v>0.49622060470324747</v>
      </c>
      <c r="L23" s="13">
        <v>7288</v>
      </c>
      <c r="M23" s="13">
        <v>3809</v>
      </c>
      <c r="N23" s="13">
        <f t="shared" si="10"/>
        <v>11097</v>
      </c>
      <c r="O23" s="14">
        <f t="shared" si="6"/>
        <v>1.9133630874245209</v>
      </c>
      <c r="P23" s="15">
        <f t="shared" si="7"/>
        <v>0.52263995609220637</v>
      </c>
      <c r="Q23" s="16">
        <f t="shared" si="8"/>
        <v>1.3841976432446585</v>
      </c>
      <c r="R23" s="6">
        <f t="shared" si="9"/>
        <v>0.38419764324465855</v>
      </c>
    </row>
    <row r="24" spans="1:18" x14ac:dyDescent="0.25">
      <c r="A24" s="12" t="s">
        <v>30</v>
      </c>
      <c r="B24" s="13">
        <v>13153</v>
      </c>
      <c r="C24" s="13">
        <v>7666</v>
      </c>
      <c r="D24" s="13">
        <f t="shared" si="0"/>
        <v>20819</v>
      </c>
      <c r="E24" s="14">
        <f t="shared" si="1"/>
        <v>1.7157578919906078</v>
      </c>
      <c r="F24" s="15">
        <f t="shared" si="11"/>
        <v>0.58283281380673613</v>
      </c>
      <c r="G24" s="13">
        <v>13016</v>
      </c>
      <c r="H24" s="13">
        <v>7794</v>
      </c>
      <c r="I24" s="13">
        <f t="shared" si="3"/>
        <v>20810</v>
      </c>
      <c r="J24" s="14">
        <f t="shared" si="4"/>
        <v>1.670002566076469</v>
      </c>
      <c r="K24" s="15">
        <f t="shared" si="12"/>
        <v>0.59880147510755988</v>
      </c>
      <c r="L24" s="13">
        <v>11997</v>
      </c>
      <c r="M24" s="13">
        <v>7317</v>
      </c>
      <c r="N24" s="13">
        <f t="shared" si="10"/>
        <v>19314</v>
      </c>
      <c r="O24" s="14">
        <f t="shared" si="6"/>
        <v>1.6396063960639606</v>
      </c>
      <c r="P24" s="15">
        <f t="shared" si="7"/>
        <v>0.60990247561890476</v>
      </c>
      <c r="Q24" s="16">
        <f t="shared" si="8"/>
        <v>1.675122284710346</v>
      </c>
      <c r="R24" s="6">
        <f t="shared" si="9"/>
        <v>0.67512228471034597</v>
      </c>
    </row>
    <row r="25" spans="1:18" x14ac:dyDescent="0.25">
      <c r="A25" s="12" t="s">
        <v>31</v>
      </c>
      <c r="B25" s="13"/>
      <c r="C25" s="13"/>
      <c r="D25" s="13"/>
      <c r="E25" s="14"/>
      <c r="F25" s="15"/>
      <c r="G25" s="13"/>
      <c r="H25" s="13"/>
      <c r="I25" s="13"/>
      <c r="J25" s="14"/>
      <c r="K25" s="15"/>
      <c r="L25" s="13">
        <v>511</v>
      </c>
      <c r="M25" s="13">
        <v>637</v>
      </c>
      <c r="N25" s="13">
        <f t="shared" si="10"/>
        <v>1148</v>
      </c>
      <c r="O25" s="14">
        <f t="shared" si="6"/>
        <v>0.80219780219780223</v>
      </c>
      <c r="P25" s="15">
        <f t="shared" si="7"/>
        <v>1.2465753424657535</v>
      </c>
      <c r="Q25" s="16">
        <f t="shared" si="8"/>
        <v>0.26739926739926739</v>
      </c>
      <c r="R25" s="6">
        <f t="shared" si="9"/>
        <v>-0.73260073260073266</v>
      </c>
    </row>
    <row r="26" spans="1:18" x14ac:dyDescent="0.25">
      <c r="A26" s="12" t="s">
        <v>32</v>
      </c>
      <c r="B26" s="13">
        <v>1531</v>
      </c>
      <c r="C26" s="13">
        <v>1711</v>
      </c>
      <c r="D26" s="13">
        <f t="shared" si="0"/>
        <v>3242</v>
      </c>
      <c r="E26" s="14">
        <f t="shared" si="1"/>
        <v>0.89479836353009934</v>
      </c>
      <c r="F26" s="15">
        <f t="shared" si="11"/>
        <v>1.1175702155453953</v>
      </c>
      <c r="G26" s="13">
        <v>1559</v>
      </c>
      <c r="H26" s="13">
        <v>1938</v>
      </c>
      <c r="I26" s="13">
        <f t="shared" si="3"/>
        <v>3497</v>
      </c>
      <c r="J26" s="14">
        <f t="shared" si="4"/>
        <v>0.804437564499484</v>
      </c>
      <c r="K26" s="15">
        <f t="shared" si="12"/>
        <v>1.2431045542014112</v>
      </c>
      <c r="L26" s="13">
        <v>1534</v>
      </c>
      <c r="M26" s="13">
        <v>1436</v>
      </c>
      <c r="N26" s="13">
        <f t="shared" si="10"/>
        <v>2970</v>
      </c>
      <c r="O26" s="14">
        <f t="shared" si="6"/>
        <v>1.0682451253481895</v>
      </c>
      <c r="P26" s="15">
        <f t="shared" si="7"/>
        <v>0.9361147327249022</v>
      </c>
      <c r="Q26" s="16">
        <f t="shared" si="8"/>
        <v>0.9224936844592575</v>
      </c>
      <c r="R26" s="6">
        <f t="shared" si="9"/>
        <v>-7.7506315540742499E-2</v>
      </c>
    </row>
    <row r="27" spans="1:18" x14ac:dyDescent="0.25">
      <c r="A27" s="12" t="s">
        <v>33</v>
      </c>
      <c r="B27" s="13">
        <v>4071</v>
      </c>
      <c r="C27" s="13">
        <v>844</v>
      </c>
      <c r="D27" s="13">
        <f t="shared" si="0"/>
        <v>4915</v>
      </c>
      <c r="E27" s="14">
        <f t="shared" si="1"/>
        <v>4.8234597156398102</v>
      </c>
      <c r="F27" s="15">
        <f t="shared" si="11"/>
        <v>0.20732006877916972</v>
      </c>
      <c r="G27" s="13">
        <v>4054</v>
      </c>
      <c r="H27" s="13">
        <v>991</v>
      </c>
      <c r="I27" s="13">
        <f t="shared" si="3"/>
        <v>5045</v>
      </c>
      <c r="J27" s="14">
        <f t="shared" si="4"/>
        <v>4.0908173562058527</v>
      </c>
      <c r="K27" s="15">
        <f t="shared" si="12"/>
        <v>0.24444992599901333</v>
      </c>
      <c r="L27" s="13">
        <v>3915</v>
      </c>
      <c r="M27" s="13">
        <v>876</v>
      </c>
      <c r="N27" s="13">
        <f t="shared" si="10"/>
        <v>4791</v>
      </c>
      <c r="O27" s="14">
        <f t="shared" si="6"/>
        <v>4.4691780821917808</v>
      </c>
      <c r="P27" s="15">
        <f t="shared" si="7"/>
        <v>0.22375478927203066</v>
      </c>
      <c r="Q27" s="16">
        <f t="shared" si="8"/>
        <v>4.4611517180124816</v>
      </c>
      <c r="R27" s="6">
        <f t="shared" si="9"/>
        <v>3.4611517180124816</v>
      </c>
    </row>
    <row r="28" spans="1:18" x14ac:dyDescent="0.25">
      <c r="A28" s="18" t="s">
        <v>34</v>
      </c>
      <c r="B28" s="19">
        <f>SUM(B3:B27)</f>
        <v>236534</v>
      </c>
      <c r="C28" s="19">
        <f t="shared" ref="C28:M28" si="13">SUM(C3:C27)</f>
        <v>276274</v>
      </c>
      <c r="D28" s="19">
        <f t="shared" si="13"/>
        <v>512808</v>
      </c>
      <c r="E28" s="19"/>
      <c r="F28" s="19"/>
      <c r="G28" s="19">
        <f t="shared" si="13"/>
        <v>234906</v>
      </c>
      <c r="H28" s="19">
        <f t="shared" si="13"/>
        <v>234184</v>
      </c>
      <c r="I28" s="19">
        <f t="shared" si="13"/>
        <v>469090</v>
      </c>
      <c r="J28" s="19"/>
      <c r="K28" s="19"/>
      <c r="L28" s="19"/>
      <c r="M28" s="19">
        <f t="shared" si="13"/>
        <v>229076</v>
      </c>
      <c r="N28" s="19">
        <f>SUM(N3:N27)</f>
        <v>458214</v>
      </c>
      <c r="O28" s="19"/>
      <c r="P28" s="19"/>
      <c r="Q28" s="19"/>
      <c r="R28" s="19"/>
    </row>
    <row r="30" spans="1:18" x14ac:dyDescent="0.25">
      <c r="A30" s="20" t="s">
        <v>35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</row>
  </sheetData>
  <mergeCells count="3">
    <mergeCell ref="B1:F1"/>
    <mergeCell ref="G1:K1"/>
    <mergeCell ref="L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2021-01-14T16:52:52Z</dcterms:created>
  <dcterms:modified xsi:type="dcterms:W3CDTF">2021-01-14T18:59:03Z</dcterms:modified>
</cp:coreProperties>
</file>