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nne Hamland\VCAT\VCAT Materials\Nov 2020\"/>
    </mc:Choice>
  </mc:AlternateContent>
  <xr:revisionPtr revIDLastSave="0" documentId="8_{44C3A2E5-4C90-4856-9A04-8E1019EF2363}" xr6:coauthVersionLast="45" xr6:coauthVersionMax="45" xr10:uidLastSave="{00000000-0000-0000-0000-000000000000}"/>
  <bookViews>
    <workbookView xWindow="-120" yWindow="-120" windowWidth="20730" windowHeight="11160" xr2:uid="{3330C545-8589-46BA-B220-7E6F91F208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P3" i="1"/>
  <c r="O3" i="1"/>
  <c r="N3" i="1"/>
  <c r="J29" i="1" l="1"/>
  <c r="O28" i="1"/>
  <c r="P28" i="1"/>
  <c r="N28" i="1"/>
  <c r="R28" i="1" l="1"/>
  <c r="N29" i="1" s="1"/>
</calcChain>
</file>

<file path=xl/sharedStrings.xml><?xml version="1.0" encoding="utf-8"?>
<sst xmlns="http://schemas.openxmlformats.org/spreadsheetml/2006/main" count="47" uniqueCount="46">
  <si>
    <t>Municipality / Library</t>
  </si>
  <si>
    <t>3 Year Total     V-Cat Share</t>
  </si>
  <si>
    <t>% of 3 Year Total V-Cat Share</t>
  </si>
  <si>
    <t>3 year average of sent/received</t>
  </si>
  <si>
    <t>Share plus net lender factor</t>
  </si>
  <si>
    <t>Weighted vote</t>
  </si>
  <si>
    <t>Yes Vote</t>
  </si>
  <si>
    <t>No Vote</t>
  </si>
  <si>
    <t xml:space="preserve">Abstain </t>
  </si>
  <si>
    <t>Not present</t>
  </si>
  <si>
    <t>Abbotsford</t>
  </si>
  <si>
    <t>Antigo</t>
  </si>
  <si>
    <t>Colby</t>
  </si>
  <si>
    <t xml:space="preserve">Crandon </t>
  </si>
  <si>
    <t>Dorchester</t>
  </si>
  <si>
    <t xml:space="preserve">Gilman </t>
  </si>
  <si>
    <t>Granton</t>
  </si>
  <si>
    <t>Greenwood</t>
  </si>
  <si>
    <t>Laona</t>
  </si>
  <si>
    <t>Loyal</t>
  </si>
  <si>
    <t xml:space="preserve">Marathon County </t>
  </si>
  <si>
    <t>Medford</t>
  </si>
  <si>
    <t>Merrill</t>
  </si>
  <si>
    <t>Minocqua</t>
  </si>
  <si>
    <t>Neillsville</t>
  </si>
  <si>
    <t>Owen</t>
  </si>
  <si>
    <t>Rhinelander</t>
  </si>
  <si>
    <t>Rib Lake</t>
  </si>
  <si>
    <t>Stetsonville</t>
  </si>
  <si>
    <t>Thorp</t>
  </si>
  <si>
    <t>Three Lakes</t>
  </si>
  <si>
    <t>Tomahawk</t>
  </si>
  <si>
    <t>Wabeno</t>
  </si>
  <si>
    <t>Westboro</t>
  </si>
  <si>
    <t>Withee</t>
  </si>
  <si>
    <t>Total</t>
  </si>
  <si>
    <t>% Yes representative vote</t>
  </si>
  <si>
    <r>
      <rPr>
        <b/>
        <sz val="11"/>
        <color theme="1"/>
        <rFont val="Calibri"/>
        <family val="2"/>
        <scheme val="minor"/>
      </rPr>
      <t xml:space="preserve">Net lender weight to add </t>
    </r>
    <r>
      <rPr>
        <sz val="11"/>
        <color theme="1"/>
        <rFont val="Calibri"/>
        <family val="2"/>
        <scheme val="minor"/>
      </rPr>
      <t>(amount over 1 not to exceed 1)</t>
    </r>
  </si>
  <si>
    <t xml:space="preserve">Total Weighted Votes: </t>
  </si>
  <si>
    <t>Weighted Yes calculation</t>
  </si>
  <si>
    <t xml:space="preserve">Weighted No calculation </t>
  </si>
  <si>
    <t xml:space="preserve">Weighted Abstain Calculation </t>
  </si>
  <si>
    <t>2/3 Majority = 66.67%</t>
  </si>
  <si>
    <t xml:space="preserve">Total </t>
  </si>
  <si>
    <t>% Yes weighted vote</t>
  </si>
  <si>
    <t xml:space="preserve">Vote calculator to convert each library's weigted vote into the correct number of shares and calculate the majority percentages.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</si>
</sst>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8" xfId="0" applyBorder="1"/>
    <xf numFmtId="8" fontId="2" fillId="0" borderId="0" xfId="0" applyNumberFormat="1" applyFont="1"/>
    <xf numFmtId="10" fontId="2" fillId="0" borderId="0" xfId="0" applyNumberFormat="1" applyFont="1"/>
    <xf numFmtId="0" fontId="0" fillId="0" borderId="8" xfId="0" applyFill="1" applyBorder="1"/>
    <xf numFmtId="0" fontId="2" fillId="3" borderId="0" xfId="0" applyFont="1" applyFill="1"/>
    <xf numFmtId="0" fontId="0" fillId="0" borderId="0" xfId="0" applyFill="1" applyBorder="1"/>
    <xf numFmtId="165" fontId="0" fillId="0" borderId="0" xfId="0" applyNumberFormat="1" applyFill="1" applyBorder="1"/>
    <xf numFmtId="0" fontId="0" fillId="3" borderId="8" xfId="0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3" borderId="4" xfId="0" applyFont="1" applyFill="1" applyBorder="1" applyAlignment="1">
      <alignment horizontal="center" wrapText="1"/>
    </xf>
    <xf numFmtId="10" fontId="2" fillId="2" borderId="6" xfId="1" applyNumberFormat="1" applyFont="1" applyFill="1" applyBorder="1" applyAlignment="1">
      <alignment wrapText="1"/>
    </xf>
    <xf numFmtId="10" fontId="2" fillId="3" borderId="6" xfId="1" applyNumberFormat="1" applyFont="1" applyFill="1" applyBorder="1"/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8" fontId="0" fillId="0" borderId="8" xfId="0" applyNumberFormat="1" applyBorder="1"/>
    <xf numFmtId="10" fontId="0" fillId="0" borderId="8" xfId="0" applyNumberFormat="1" applyBorder="1"/>
    <xf numFmtId="2" fontId="0" fillId="0" borderId="8" xfId="0" applyNumberFormat="1" applyBorder="1"/>
    <xf numFmtId="2" fontId="0" fillId="0" borderId="8" xfId="1" applyNumberFormat="1" applyFont="1" applyBorder="1"/>
    <xf numFmtId="8" fontId="0" fillId="0" borderId="15" xfId="0" applyNumberFormat="1" applyBorder="1"/>
    <xf numFmtId="10" fontId="0" fillId="0" borderId="15" xfId="0" applyNumberFormat="1" applyBorder="1"/>
    <xf numFmtId="0" fontId="0" fillId="3" borderId="15" xfId="0" applyFill="1" applyBorder="1"/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5EAF-E098-43E2-BCED-4FC5B089035D}">
  <dimension ref="A1:R31"/>
  <sheetViews>
    <sheetView tabSelected="1" zoomScale="70" zoomScaleNormal="70" workbookViewId="0">
      <selection activeCell="V16" sqref="V16"/>
    </sheetView>
  </sheetViews>
  <sheetFormatPr defaultRowHeight="15" x14ac:dyDescent="0.25"/>
  <cols>
    <col min="1" max="1" width="18.140625" bestFit="1" customWidth="1"/>
    <col min="2" max="2" width="17.28515625" bestFit="1" customWidth="1"/>
    <col min="3" max="3" width="11.42578125" bestFit="1" customWidth="1"/>
    <col min="4" max="4" width="8.42578125" bestFit="1" customWidth="1"/>
    <col min="5" max="5" width="8.85546875" style="8" bestFit="1" customWidth="1"/>
    <col min="6" max="6" width="8.140625" bestFit="1" customWidth="1"/>
    <col min="7" max="7" width="11.5703125" customWidth="1"/>
    <col min="8" max="8" width="18.140625" bestFit="1" customWidth="1"/>
    <col min="10" max="12" width="12.5703125" customWidth="1"/>
    <col min="13" max="13" width="12.140625" bestFit="1" customWidth="1"/>
    <col min="14" max="16" width="15.28515625" customWidth="1"/>
    <col min="17" max="17" width="22.85546875" bestFit="1" customWidth="1"/>
    <col min="18" max="18" width="10.140625" bestFit="1" customWidth="1"/>
  </cols>
  <sheetData>
    <row r="1" spans="1:18" ht="80.25" customHeight="1" thickBot="1" x14ac:dyDescent="0.4">
      <c r="J1" s="68" t="s">
        <v>45</v>
      </c>
      <c r="K1" s="68"/>
      <c r="L1" s="68"/>
      <c r="M1" s="68"/>
      <c r="N1" s="68"/>
      <c r="O1" s="68"/>
      <c r="P1" s="68"/>
      <c r="Q1" s="60"/>
      <c r="R1" s="60"/>
    </row>
    <row r="2" spans="1:18" ht="135" x14ac:dyDescent="0.25">
      <c r="A2" s="1" t="s">
        <v>0</v>
      </c>
      <c r="B2" s="2" t="s">
        <v>1</v>
      </c>
      <c r="C2" s="1" t="s">
        <v>2</v>
      </c>
      <c r="D2" s="3" t="s">
        <v>3</v>
      </c>
      <c r="E2" s="9" t="s">
        <v>37</v>
      </c>
      <c r="F2" s="2" t="s">
        <v>4</v>
      </c>
      <c r="H2" s="14" t="s">
        <v>5</v>
      </c>
      <c r="J2" s="18" t="s">
        <v>6</v>
      </c>
      <c r="K2" s="19" t="s">
        <v>7</v>
      </c>
      <c r="L2" s="25" t="s">
        <v>8</v>
      </c>
      <c r="M2" s="20" t="s">
        <v>9</v>
      </c>
      <c r="N2" s="26" t="s">
        <v>39</v>
      </c>
      <c r="O2" s="21" t="s">
        <v>40</v>
      </c>
      <c r="P2" s="31" t="s">
        <v>41</v>
      </c>
      <c r="Q2" s="27"/>
      <c r="R2" s="27"/>
    </row>
    <row r="3" spans="1:18" x14ac:dyDescent="0.25">
      <c r="A3" s="10" t="s">
        <v>10</v>
      </c>
      <c r="B3" s="36">
        <v>11986.03</v>
      </c>
      <c r="C3" s="37">
        <v>1.8749999999999999E-2</v>
      </c>
      <c r="D3" s="38">
        <v>1.7012665738227655</v>
      </c>
      <c r="E3" s="13">
        <v>0.7</v>
      </c>
      <c r="F3" s="39">
        <v>2.5750000000000002</v>
      </c>
      <c r="H3" s="17">
        <v>3</v>
      </c>
      <c r="J3" s="45"/>
      <c r="K3" s="35"/>
      <c r="L3" s="46"/>
      <c r="M3" s="22"/>
      <c r="N3" s="52">
        <f t="shared" ref="N3:N27" si="0">J3*H3</f>
        <v>0</v>
      </c>
      <c r="O3" s="34">
        <f t="shared" ref="O3:O27" si="1">K3*H3</f>
        <v>0</v>
      </c>
      <c r="P3" s="53">
        <f t="shared" ref="P3:P27" si="2">L3*H3</f>
        <v>0</v>
      </c>
      <c r="Q3" s="27"/>
      <c r="R3" s="27"/>
    </row>
    <row r="4" spans="1:18" x14ac:dyDescent="0.25">
      <c r="A4" s="10" t="s">
        <v>11</v>
      </c>
      <c r="B4" s="36">
        <v>35463.089999999997</v>
      </c>
      <c r="C4" s="37">
        <v>5.5480000000000002E-2</v>
      </c>
      <c r="D4" s="38">
        <v>1.0381035778398411</v>
      </c>
      <c r="E4" s="13">
        <v>0.04</v>
      </c>
      <c r="F4" s="39">
        <v>5.5880000000000001</v>
      </c>
      <c r="H4" s="17">
        <v>6</v>
      </c>
      <c r="J4" s="45"/>
      <c r="K4" s="35"/>
      <c r="L4" s="46"/>
      <c r="M4" s="22"/>
      <c r="N4" s="52">
        <f t="shared" si="0"/>
        <v>0</v>
      </c>
      <c r="O4" s="34">
        <f t="shared" si="1"/>
        <v>0</v>
      </c>
      <c r="P4" s="53">
        <f t="shared" si="2"/>
        <v>0</v>
      </c>
      <c r="Q4" s="27"/>
      <c r="R4" s="27"/>
    </row>
    <row r="5" spans="1:18" x14ac:dyDescent="0.25">
      <c r="A5" s="10" t="s">
        <v>12</v>
      </c>
      <c r="B5" s="36">
        <v>21399.87</v>
      </c>
      <c r="C5" s="37">
        <v>3.3480000000000003E-2</v>
      </c>
      <c r="D5" s="38">
        <v>0.93338155160842184</v>
      </c>
      <c r="E5" s="13">
        <v>0</v>
      </c>
      <c r="F5" s="39">
        <v>3.3480000000000003</v>
      </c>
      <c r="H5" s="17">
        <v>3</v>
      </c>
      <c r="J5" s="45"/>
      <c r="K5" s="35"/>
      <c r="L5" s="46"/>
      <c r="M5" s="22"/>
      <c r="N5" s="52">
        <f t="shared" si="0"/>
        <v>0</v>
      </c>
      <c r="O5" s="34">
        <f t="shared" si="1"/>
        <v>0</v>
      </c>
      <c r="P5" s="53">
        <f t="shared" si="2"/>
        <v>0</v>
      </c>
      <c r="Q5" s="27"/>
      <c r="R5" s="27"/>
    </row>
    <row r="6" spans="1:18" x14ac:dyDescent="0.25">
      <c r="A6" s="10" t="s">
        <v>13</v>
      </c>
      <c r="B6" s="36">
        <v>10596.54</v>
      </c>
      <c r="C6" s="37">
        <v>1.6580000000000001E-2</v>
      </c>
      <c r="D6" s="38">
        <v>1.0772175973225764</v>
      </c>
      <c r="E6" s="13">
        <v>0.08</v>
      </c>
      <c r="F6" s="39">
        <v>1.7380000000000002</v>
      </c>
      <c r="H6" s="17">
        <v>2</v>
      </c>
      <c r="J6" s="45"/>
      <c r="K6" s="35"/>
      <c r="L6" s="46"/>
      <c r="M6" s="22"/>
      <c r="N6" s="52">
        <f t="shared" si="0"/>
        <v>0</v>
      </c>
      <c r="O6" s="34">
        <f t="shared" si="1"/>
        <v>0</v>
      </c>
      <c r="P6" s="53">
        <f t="shared" si="2"/>
        <v>0</v>
      </c>
      <c r="Q6" s="27"/>
      <c r="R6" s="27"/>
    </row>
    <row r="7" spans="1:18" x14ac:dyDescent="0.25">
      <c r="A7" s="10" t="s">
        <v>14</v>
      </c>
      <c r="B7" s="36">
        <v>8044.67</v>
      </c>
      <c r="C7" s="37">
        <v>1.259E-2</v>
      </c>
      <c r="D7" s="38">
        <v>3.8168266381230658</v>
      </c>
      <c r="E7" s="13">
        <v>1</v>
      </c>
      <c r="F7" s="39">
        <v>2.2590000000000003</v>
      </c>
      <c r="H7" s="17">
        <v>2</v>
      </c>
      <c r="J7" s="45"/>
      <c r="K7" s="35"/>
      <c r="L7" s="46"/>
      <c r="M7" s="22"/>
      <c r="N7" s="52">
        <f t="shared" si="0"/>
        <v>0</v>
      </c>
      <c r="O7" s="34">
        <f t="shared" si="1"/>
        <v>0</v>
      </c>
      <c r="P7" s="53">
        <f t="shared" si="2"/>
        <v>0</v>
      </c>
      <c r="Q7" s="27"/>
      <c r="R7" s="27"/>
    </row>
    <row r="8" spans="1:18" x14ac:dyDescent="0.25">
      <c r="A8" s="10" t="s">
        <v>15</v>
      </c>
      <c r="B8" s="36">
        <v>6674.47</v>
      </c>
      <c r="C8" s="37">
        <v>1.044E-2</v>
      </c>
      <c r="D8" s="38">
        <v>1.0662037528982371</v>
      </c>
      <c r="E8" s="13">
        <v>7.0000000000000007E-2</v>
      </c>
      <c r="F8" s="39">
        <v>1.1140000000000001</v>
      </c>
      <c r="H8" s="17">
        <v>1</v>
      </c>
      <c r="J8" s="45"/>
      <c r="K8" s="35"/>
      <c r="L8" s="46"/>
      <c r="M8" s="22"/>
      <c r="N8" s="52">
        <f t="shared" si="0"/>
        <v>0</v>
      </c>
      <c r="O8" s="34">
        <f t="shared" si="1"/>
        <v>0</v>
      </c>
      <c r="P8" s="53">
        <f t="shared" si="2"/>
        <v>0</v>
      </c>
      <c r="Q8" s="27"/>
      <c r="R8" s="27"/>
    </row>
    <row r="9" spans="1:18" x14ac:dyDescent="0.25">
      <c r="A9" s="10" t="s">
        <v>16</v>
      </c>
      <c r="B9" s="36">
        <v>10176.799999999999</v>
      </c>
      <c r="C9" s="37">
        <v>1.592E-2</v>
      </c>
      <c r="D9" s="38">
        <v>2.9744444679516584</v>
      </c>
      <c r="E9" s="13">
        <v>1</v>
      </c>
      <c r="F9" s="39">
        <v>2.5920000000000001</v>
      </c>
      <c r="H9" s="17">
        <v>3</v>
      </c>
      <c r="J9" s="45"/>
      <c r="K9" s="35"/>
      <c r="L9" s="46"/>
      <c r="M9" s="22"/>
      <c r="N9" s="52">
        <f t="shared" si="0"/>
        <v>0</v>
      </c>
      <c r="O9" s="34">
        <f t="shared" si="1"/>
        <v>0</v>
      </c>
      <c r="P9" s="53">
        <f t="shared" si="2"/>
        <v>0</v>
      </c>
      <c r="Q9" s="27"/>
      <c r="R9" s="27"/>
    </row>
    <row r="10" spans="1:18" x14ac:dyDescent="0.25">
      <c r="A10" s="10" t="s">
        <v>17</v>
      </c>
      <c r="B10" s="36">
        <v>6685.46</v>
      </c>
      <c r="C10" s="37">
        <v>1.0460000000000001E-2</v>
      </c>
      <c r="D10" s="38">
        <v>0.96340490105038834</v>
      </c>
      <c r="E10" s="13">
        <v>0</v>
      </c>
      <c r="F10" s="39">
        <v>1.046</v>
      </c>
      <c r="H10" s="17">
        <v>1</v>
      </c>
      <c r="J10" s="45"/>
      <c r="K10" s="35"/>
      <c r="L10" s="46"/>
      <c r="M10" s="22"/>
      <c r="N10" s="52">
        <f t="shared" si="0"/>
        <v>0</v>
      </c>
      <c r="O10" s="34">
        <f t="shared" si="1"/>
        <v>0</v>
      </c>
      <c r="P10" s="53">
        <f t="shared" si="2"/>
        <v>0</v>
      </c>
      <c r="Q10" s="27"/>
      <c r="R10" s="27"/>
    </row>
    <row r="11" spans="1:18" x14ac:dyDescent="0.25">
      <c r="A11" s="10" t="s">
        <v>18</v>
      </c>
      <c r="B11" s="36">
        <v>6703.75</v>
      </c>
      <c r="C11" s="37">
        <v>1.0489999999999999E-2</v>
      </c>
      <c r="D11" s="38">
        <v>1.3598593840131346</v>
      </c>
      <c r="E11" s="13">
        <v>0.36</v>
      </c>
      <c r="F11" s="39">
        <v>1.4089999999999998</v>
      </c>
      <c r="H11" s="17">
        <v>1</v>
      </c>
      <c r="J11" s="45"/>
      <c r="K11" s="35"/>
      <c r="L11" s="46"/>
      <c r="M11" s="22"/>
      <c r="N11" s="52">
        <f t="shared" si="0"/>
        <v>0</v>
      </c>
      <c r="O11" s="34">
        <f t="shared" si="1"/>
        <v>0</v>
      </c>
      <c r="P11" s="53">
        <f t="shared" si="2"/>
        <v>0</v>
      </c>
      <c r="Q11" s="27"/>
      <c r="R11" s="27"/>
    </row>
    <row r="12" spans="1:18" x14ac:dyDescent="0.25">
      <c r="A12" s="10" t="s">
        <v>19</v>
      </c>
      <c r="B12" s="36">
        <v>9142.9599999999991</v>
      </c>
      <c r="C12" s="37">
        <v>1.43E-2</v>
      </c>
      <c r="D12" s="38">
        <v>2.4885453637423147</v>
      </c>
      <c r="E12" s="13">
        <v>1</v>
      </c>
      <c r="F12" s="39">
        <v>2.4299999999999997</v>
      </c>
      <c r="H12" s="17">
        <v>2</v>
      </c>
      <c r="J12" s="45"/>
      <c r="K12" s="35"/>
      <c r="L12" s="46"/>
      <c r="M12" s="22"/>
      <c r="N12" s="52">
        <f t="shared" si="0"/>
        <v>0</v>
      </c>
      <c r="O12" s="34">
        <f t="shared" si="1"/>
        <v>0</v>
      </c>
      <c r="P12" s="53">
        <f t="shared" si="2"/>
        <v>0</v>
      </c>
      <c r="Q12" s="27"/>
      <c r="R12" s="27"/>
    </row>
    <row r="13" spans="1:18" x14ac:dyDescent="0.25">
      <c r="A13" s="10" t="s">
        <v>20</v>
      </c>
      <c r="B13" s="36">
        <v>227518.89</v>
      </c>
      <c r="C13" s="37">
        <v>0.35593000000000002</v>
      </c>
      <c r="D13" s="38">
        <v>0.74643353495992848</v>
      </c>
      <c r="E13" s="13">
        <v>0</v>
      </c>
      <c r="F13" s="39">
        <v>35.593000000000004</v>
      </c>
      <c r="H13" s="17">
        <v>36</v>
      </c>
      <c r="J13" s="45"/>
      <c r="K13" s="35"/>
      <c r="L13" s="46"/>
      <c r="M13" s="22"/>
      <c r="N13" s="52">
        <f t="shared" si="0"/>
        <v>0</v>
      </c>
      <c r="O13" s="34">
        <f t="shared" si="1"/>
        <v>0</v>
      </c>
      <c r="P13" s="53">
        <f t="shared" si="2"/>
        <v>0</v>
      </c>
      <c r="Q13" s="27"/>
      <c r="R13" s="27"/>
    </row>
    <row r="14" spans="1:18" x14ac:dyDescent="0.25">
      <c r="A14" s="10" t="s">
        <v>21</v>
      </c>
      <c r="B14" s="36">
        <v>36778.81</v>
      </c>
      <c r="C14" s="37">
        <v>5.7540000000000001E-2</v>
      </c>
      <c r="D14" s="38">
        <v>0.96492672296849757</v>
      </c>
      <c r="E14" s="13">
        <v>0</v>
      </c>
      <c r="F14" s="39">
        <v>5.7540000000000004</v>
      </c>
      <c r="H14" s="17">
        <v>6</v>
      </c>
      <c r="J14" s="45"/>
      <c r="K14" s="35"/>
      <c r="L14" s="46"/>
      <c r="M14" s="22"/>
      <c r="N14" s="52">
        <f t="shared" si="0"/>
        <v>0</v>
      </c>
      <c r="O14" s="34">
        <f t="shared" si="1"/>
        <v>0</v>
      </c>
      <c r="P14" s="53">
        <f t="shared" si="2"/>
        <v>0</v>
      </c>
      <c r="Q14" s="27"/>
      <c r="R14" s="27"/>
    </row>
    <row r="15" spans="1:18" x14ac:dyDescent="0.25">
      <c r="A15" s="10" t="s">
        <v>22</v>
      </c>
      <c r="B15" s="36">
        <v>51257.5</v>
      </c>
      <c r="C15" s="37">
        <v>8.0189999999999997E-2</v>
      </c>
      <c r="D15" s="38">
        <v>1.2292830681166889</v>
      </c>
      <c r="E15" s="13">
        <v>0.23</v>
      </c>
      <c r="F15" s="39">
        <v>8.2490000000000006</v>
      </c>
      <c r="H15" s="17">
        <v>8</v>
      </c>
      <c r="J15" s="45"/>
      <c r="K15" s="35"/>
      <c r="L15" s="46"/>
      <c r="M15" s="22"/>
      <c r="N15" s="52">
        <f t="shared" si="0"/>
        <v>0</v>
      </c>
      <c r="O15" s="34">
        <f t="shared" si="1"/>
        <v>0</v>
      </c>
      <c r="P15" s="53">
        <f t="shared" si="2"/>
        <v>0</v>
      </c>
      <c r="Q15" s="27"/>
      <c r="R15" s="27"/>
    </row>
    <row r="16" spans="1:18" x14ac:dyDescent="0.25">
      <c r="A16" s="10" t="s">
        <v>23</v>
      </c>
      <c r="B16" s="36">
        <v>38161.24</v>
      </c>
      <c r="C16" s="37">
        <v>5.9700000000000003E-2</v>
      </c>
      <c r="D16" s="38">
        <v>0.73375122109896529</v>
      </c>
      <c r="E16" s="13">
        <v>0</v>
      </c>
      <c r="F16" s="39">
        <v>5.9700000000000006</v>
      </c>
      <c r="H16" s="17">
        <v>6</v>
      </c>
      <c r="J16" s="45"/>
      <c r="K16" s="35"/>
      <c r="L16" s="46"/>
      <c r="M16" s="22"/>
      <c r="N16" s="52">
        <f t="shared" si="0"/>
        <v>0</v>
      </c>
      <c r="O16" s="34">
        <f t="shared" si="1"/>
        <v>0</v>
      </c>
      <c r="P16" s="53">
        <f t="shared" si="2"/>
        <v>0</v>
      </c>
      <c r="Q16" s="27"/>
      <c r="R16" s="27"/>
    </row>
    <row r="17" spans="1:18" x14ac:dyDescent="0.25">
      <c r="A17" s="10" t="s">
        <v>24</v>
      </c>
      <c r="B17" s="36">
        <v>13195.72</v>
      </c>
      <c r="C17" s="37">
        <v>2.0639999999999999E-2</v>
      </c>
      <c r="D17" s="38">
        <v>0.63911697313470073</v>
      </c>
      <c r="E17" s="13">
        <v>0</v>
      </c>
      <c r="F17" s="39">
        <v>2.0640000000000001</v>
      </c>
      <c r="H17" s="17">
        <v>2</v>
      </c>
      <c r="J17" s="45"/>
      <c r="K17" s="35"/>
      <c r="L17" s="46"/>
      <c r="M17" s="22"/>
      <c r="N17" s="52">
        <f t="shared" si="0"/>
        <v>0</v>
      </c>
      <c r="O17" s="34">
        <f t="shared" si="1"/>
        <v>0</v>
      </c>
      <c r="P17" s="53">
        <f t="shared" si="2"/>
        <v>0</v>
      </c>
      <c r="Q17" s="27"/>
      <c r="R17" s="27"/>
    </row>
    <row r="18" spans="1:18" x14ac:dyDescent="0.25">
      <c r="A18" s="10" t="s">
        <v>25</v>
      </c>
      <c r="B18" s="36">
        <v>10459.02</v>
      </c>
      <c r="C18" s="37">
        <v>1.636E-2</v>
      </c>
      <c r="D18" s="38">
        <v>1.922884418703714</v>
      </c>
      <c r="E18" s="13">
        <v>0.92</v>
      </c>
      <c r="F18" s="39">
        <v>2.556</v>
      </c>
      <c r="H18" s="17">
        <v>3</v>
      </c>
      <c r="J18" s="45"/>
      <c r="K18" s="35"/>
      <c r="L18" s="46"/>
      <c r="M18" s="22"/>
      <c r="N18" s="52">
        <f t="shared" si="0"/>
        <v>0</v>
      </c>
      <c r="O18" s="34">
        <f t="shared" si="1"/>
        <v>0</v>
      </c>
      <c r="P18" s="53">
        <f t="shared" si="2"/>
        <v>0</v>
      </c>
      <c r="Q18" s="27"/>
      <c r="R18" s="27"/>
    </row>
    <row r="19" spans="1:18" x14ac:dyDescent="0.25">
      <c r="A19" s="10" t="s">
        <v>26</v>
      </c>
      <c r="B19" s="36">
        <v>53492.09</v>
      </c>
      <c r="C19" s="37">
        <v>8.3680000000000004E-2</v>
      </c>
      <c r="D19" s="38">
        <v>1.0231952847565784</v>
      </c>
      <c r="E19" s="13">
        <v>0.02</v>
      </c>
      <c r="F19" s="39">
        <v>8.3879999999999999</v>
      </c>
      <c r="H19" s="17">
        <v>8</v>
      </c>
      <c r="J19" s="45"/>
      <c r="K19" s="35"/>
      <c r="L19" s="46"/>
      <c r="M19" s="22"/>
      <c r="N19" s="52">
        <f t="shared" si="0"/>
        <v>0</v>
      </c>
      <c r="O19" s="34">
        <f t="shared" si="1"/>
        <v>0</v>
      </c>
      <c r="P19" s="53">
        <f t="shared" si="2"/>
        <v>0</v>
      </c>
      <c r="Q19" s="27"/>
      <c r="R19" s="27"/>
    </row>
    <row r="20" spans="1:18" x14ac:dyDescent="0.25">
      <c r="A20" s="10" t="s">
        <v>27</v>
      </c>
      <c r="B20" s="36">
        <v>10130.1</v>
      </c>
      <c r="C20" s="37">
        <v>1.585E-2</v>
      </c>
      <c r="D20" s="38">
        <v>1.1359516821054154</v>
      </c>
      <c r="E20" s="13">
        <v>0.14000000000000001</v>
      </c>
      <c r="F20" s="39">
        <v>1.7250000000000001</v>
      </c>
      <c r="H20" s="17">
        <v>2</v>
      </c>
      <c r="J20" s="45"/>
      <c r="K20" s="35"/>
      <c r="L20" s="46"/>
      <c r="M20" s="22"/>
      <c r="N20" s="52">
        <f t="shared" si="0"/>
        <v>0</v>
      </c>
      <c r="O20" s="34">
        <f t="shared" si="1"/>
        <v>0</v>
      </c>
      <c r="P20" s="53">
        <f t="shared" si="2"/>
        <v>0</v>
      </c>
      <c r="Q20" s="27"/>
      <c r="R20" s="27"/>
    </row>
    <row r="21" spans="1:18" x14ac:dyDescent="0.25">
      <c r="A21" s="10" t="s">
        <v>28</v>
      </c>
      <c r="B21" s="36">
        <v>4936.78</v>
      </c>
      <c r="C21" s="37">
        <v>7.7200000000000003E-3</v>
      </c>
      <c r="D21" s="38">
        <v>0.47839414733227276</v>
      </c>
      <c r="E21" s="13">
        <v>0</v>
      </c>
      <c r="F21" s="39">
        <v>0.77200000000000002</v>
      </c>
      <c r="H21" s="17">
        <v>1</v>
      </c>
      <c r="J21" s="45"/>
      <c r="K21" s="35"/>
      <c r="L21" s="46"/>
      <c r="M21" s="22"/>
      <c r="N21" s="52">
        <f t="shared" si="0"/>
        <v>0</v>
      </c>
      <c r="O21" s="34">
        <f t="shared" si="1"/>
        <v>0</v>
      </c>
      <c r="P21" s="53">
        <f t="shared" si="2"/>
        <v>0</v>
      </c>
      <c r="Q21" s="27"/>
      <c r="R21" s="27"/>
    </row>
    <row r="22" spans="1:18" x14ac:dyDescent="0.25">
      <c r="A22" s="10" t="s">
        <v>29</v>
      </c>
      <c r="B22" s="36">
        <v>13297.99</v>
      </c>
      <c r="C22" s="37">
        <v>2.0799999999999999E-2</v>
      </c>
      <c r="D22" s="38">
        <v>0.81423766813937226</v>
      </c>
      <c r="E22" s="13">
        <v>0</v>
      </c>
      <c r="F22" s="39">
        <v>2.08</v>
      </c>
      <c r="H22" s="17">
        <v>2</v>
      </c>
      <c r="J22" s="45"/>
      <c r="K22" s="35"/>
      <c r="L22" s="46"/>
      <c r="M22" s="22"/>
      <c r="N22" s="52">
        <f t="shared" si="0"/>
        <v>0</v>
      </c>
      <c r="O22" s="34">
        <f t="shared" si="1"/>
        <v>0</v>
      </c>
      <c r="P22" s="53">
        <f t="shared" si="2"/>
        <v>0</v>
      </c>
      <c r="Q22" s="27"/>
      <c r="R22" s="27"/>
    </row>
    <row r="23" spans="1:18" x14ac:dyDescent="0.25">
      <c r="A23" s="10" t="s">
        <v>30</v>
      </c>
      <c r="B23" s="36">
        <v>14346.61</v>
      </c>
      <c r="C23" s="37">
        <v>2.2440000000000002E-2</v>
      </c>
      <c r="D23" s="38">
        <v>2.0810103292455095</v>
      </c>
      <c r="E23" s="13">
        <v>1</v>
      </c>
      <c r="F23" s="39">
        <v>3.2440000000000002</v>
      </c>
      <c r="H23" s="17">
        <v>3</v>
      </c>
      <c r="J23" s="45"/>
      <c r="K23" s="35"/>
      <c r="L23" s="46"/>
      <c r="M23" s="22"/>
      <c r="N23" s="52">
        <f t="shared" si="0"/>
        <v>0</v>
      </c>
      <c r="O23" s="34">
        <f t="shared" si="1"/>
        <v>0</v>
      </c>
      <c r="P23" s="53">
        <f t="shared" si="2"/>
        <v>0</v>
      </c>
      <c r="Q23" s="27"/>
      <c r="R23" s="27"/>
    </row>
    <row r="24" spans="1:18" x14ac:dyDescent="0.25">
      <c r="A24" s="10" t="s">
        <v>31</v>
      </c>
      <c r="B24" s="36">
        <v>26540.04</v>
      </c>
      <c r="C24" s="37">
        <v>4.1520000000000001E-2</v>
      </c>
      <c r="D24" s="38">
        <v>1.7127589785836921</v>
      </c>
      <c r="E24" s="13">
        <v>0.71</v>
      </c>
      <c r="F24" s="39">
        <v>4.8620000000000001</v>
      </c>
      <c r="H24" s="17">
        <v>5</v>
      </c>
      <c r="J24" s="45"/>
      <c r="K24" s="35"/>
      <c r="L24" s="46"/>
      <c r="M24" s="22"/>
      <c r="N24" s="52">
        <f t="shared" si="0"/>
        <v>0</v>
      </c>
      <c r="O24" s="34">
        <f t="shared" si="1"/>
        <v>0</v>
      </c>
      <c r="P24" s="53">
        <f t="shared" si="2"/>
        <v>0</v>
      </c>
      <c r="Q24" s="27"/>
      <c r="R24" s="27"/>
    </row>
    <row r="25" spans="1:18" x14ac:dyDescent="0.25">
      <c r="A25" s="10" t="s">
        <v>32</v>
      </c>
      <c r="B25" s="36">
        <v>2468.89</v>
      </c>
      <c r="C25" s="37">
        <v>3.8600000000000001E-3</v>
      </c>
      <c r="D25" s="38">
        <v>0.39054334980279365</v>
      </c>
      <c r="E25" s="13">
        <v>0</v>
      </c>
      <c r="F25" s="39">
        <v>0.38600000000000001</v>
      </c>
      <c r="H25" s="17">
        <v>1</v>
      </c>
      <c r="J25" s="45"/>
      <c r="K25" s="35"/>
      <c r="L25" s="46"/>
      <c r="M25" s="22"/>
      <c r="N25" s="52">
        <f t="shared" si="0"/>
        <v>0</v>
      </c>
      <c r="O25" s="34">
        <f t="shared" si="1"/>
        <v>0</v>
      </c>
      <c r="P25" s="53">
        <f t="shared" si="2"/>
        <v>0</v>
      </c>
      <c r="Q25" s="27"/>
      <c r="R25" s="27"/>
    </row>
    <row r="26" spans="1:18" x14ac:dyDescent="0.25">
      <c r="A26" s="10" t="s">
        <v>33</v>
      </c>
      <c r="B26" s="36">
        <v>4296.3999999999996</v>
      </c>
      <c r="C26" s="37">
        <v>6.7200000000000003E-3</v>
      </c>
      <c r="D26" s="38">
        <v>0.9224936844592575</v>
      </c>
      <c r="E26" s="13">
        <v>0</v>
      </c>
      <c r="F26" s="39">
        <v>0.67200000000000004</v>
      </c>
      <c r="H26" s="17">
        <v>1</v>
      </c>
      <c r="J26" s="45"/>
      <c r="K26" s="35"/>
      <c r="L26" s="46"/>
      <c r="M26" s="22"/>
      <c r="N26" s="52">
        <f t="shared" si="0"/>
        <v>0</v>
      </c>
      <c r="O26" s="34">
        <f t="shared" si="1"/>
        <v>0</v>
      </c>
      <c r="P26" s="53">
        <f t="shared" si="2"/>
        <v>0</v>
      </c>
      <c r="Q26" s="27"/>
      <c r="R26" s="27"/>
    </row>
    <row r="27" spans="1:18" ht="15.75" thickBot="1" x14ac:dyDescent="0.3">
      <c r="A27" s="10" t="s">
        <v>34</v>
      </c>
      <c r="B27" s="40">
        <v>5471.32</v>
      </c>
      <c r="C27" s="41">
        <v>8.5599999999999999E-3</v>
      </c>
      <c r="D27" s="38">
        <v>4.4454784431805967</v>
      </c>
      <c r="E27" s="13">
        <v>1</v>
      </c>
      <c r="F27" s="39">
        <v>1.8559999999999999</v>
      </c>
      <c r="H27" s="42">
        <v>2</v>
      </c>
      <c r="J27" s="47"/>
      <c r="K27" s="43"/>
      <c r="L27" s="48"/>
      <c r="M27" s="23"/>
      <c r="N27" s="54">
        <f t="shared" si="0"/>
        <v>0</v>
      </c>
      <c r="O27" s="44">
        <f t="shared" si="1"/>
        <v>0</v>
      </c>
      <c r="P27" s="55">
        <f t="shared" si="2"/>
        <v>0</v>
      </c>
      <c r="Q27" s="27"/>
      <c r="R27" s="27"/>
    </row>
    <row r="28" spans="1:18" ht="16.5" thickTop="1" thickBot="1" x14ac:dyDescent="0.3">
      <c r="A28" s="6" t="s">
        <v>35</v>
      </c>
      <c r="B28" s="11">
        <v>639225.02</v>
      </c>
      <c r="C28" s="12">
        <v>1</v>
      </c>
      <c r="D28" s="4"/>
      <c r="F28" s="5"/>
      <c r="G28" s="59" t="s">
        <v>43</v>
      </c>
      <c r="H28" s="14">
        <v>110</v>
      </c>
      <c r="J28" s="49">
        <f t="shared" ref="J28:M28" si="3">SUM(J3:J27)</f>
        <v>0</v>
      </c>
      <c r="K28" s="50">
        <f t="shared" si="3"/>
        <v>0</v>
      </c>
      <c r="L28" s="51">
        <f t="shared" si="3"/>
        <v>0</v>
      </c>
      <c r="M28" s="24">
        <f t="shared" si="3"/>
        <v>0</v>
      </c>
      <c r="N28" s="56">
        <f>SUM(N3:N27)</f>
        <v>0</v>
      </c>
      <c r="O28" s="57">
        <f>SUM(O3:O27)</f>
        <v>0</v>
      </c>
      <c r="P28" s="58">
        <f>SUM(P3:P27)</f>
        <v>0</v>
      </c>
      <c r="Q28" s="28" t="s">
        <v>38</v>
      </c>
      <c r="R28" s="24">
        <f>N28+O28</f>
        <v>0</v>
      </c>
    </row>
    <row r="29" spans="1:18" ht="15.75" thickBot="1" x14ac:dyDescent="0.3">
      <c r="G29" s="2"/>
      <c r="J29" s="32" t="e">
        <f>J28/(J28+K28)</f>
        <v>#DIV/0!</v>
      </c>
      <c r="K29" s="61" t="s">
        <v>36</v>
      </c>
      <c r="L29" s="62"/>
      <c r="M29" s="7"/>
      <c r="N29" s="33" t="e">
        <f>(N28/R28)</f>
        <v>#DIV/0!</v>
      </c>
      <c r="O29" s="63" t="s">
        <v>44</v>
      </c>
      <c r="P29" s="64"/>
      <c r="Q29" s="29"/>
      <c r="R29" s="30"/>
    </row>
    <row r="30" spans="1:18" x14ac:dyDescent="0.25">
      <c r="G30" s="15"/>
      <c r="H30" s="16"/>
    </row>
    <row r="31" spans="1:18" x14ac:dyDescent="0.25">
      <c r="J31" s="65" t="s">
        <v>42</v>
      </c>
      <c r="K31" s="66"/>
      <c r="L31" s="67"/>
      <c r="N31" s="65" t="s">
        <v>42</v>
      </c>
      <c r="O31" s="66"/>
      <c r="P31" s="67"/>
    </row>
  </sheetData>
  <mergeCells count="5">
    <mergeCell ref="K29:L29"/>
    <mergeCell ref="O29:P29"/>
    <mergeCell ref="J31:L31"/>
    <mergeCell ref="N31:P31"/>
    <mergeCell ref="J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Anne Hamland</cp:lastModifiedBy>
  <dcterms:created xsi:type="dcterms:W3CDTF">2020-10-29T18:04:46Z</dcterms:created>
  <dcterms:modified xsi:type="dcterms:W3CDTF">2020-11-02T15:26:26Z</dcterms:modified>
</cp:coreProperties>
</file>