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U:\Anne Hamland\OverDrive\OverDrive Advantage\Financial\"/>
    </mc:Choice>
  </mc:AlternateContent>
  <xr:revisionPtr revIDLastSave="0" documentId="8_{7405E659-4C37-47BE-9740-3EB646214C29}" xr6:coauthVersionLast="40" xr6:coauthVersionMax="40" xr10:uidLastSave="{00000000-0000-0000-0000-000000000000}"/>
  <bookViews>
    <workbookView xWindow="-120" yWindow="-120" windowWidth="29040" windowHeight="15840" firstSheet="18" activeTab="18" xr2:uid="{00000000-000D-0000-FFFF-FFFF00000000}"/>
  </bookViews>
  <sheets>
    <sheet name="April_17" sheetId="21" r:id="rId1"/>
    <sheet name="July_17" sheetId="1" r:id="rId2"/>
    <sheet name="August_17" sheetId="2" r:id="rId3"/>
    <sheet name="September_17" sheetId="4" r:id="rId4"/>
    <sheet name="October_17" sheetId="5" r:id="rId5"/>
    <sheet name="November_17" sheetId="6" r:id="rId6"/>
    <sheet name="January_18" sheetId="7" r:id="rId7"/>
    <sheet name="February_18" sheetId="8" r:id="rId8"/>
    <sheet name="March_18" sheetId="9" r:id="rId9"/>
    <sheet name="April_18" sheetId="10" r:id="rId10"/>
    <sheet name="May_18" sheetId="11" r:id="rId11"/>
    <sheet name="June_18" sheetId="12" r:id="rId12"/>
    <sheet name="July_18" sheetId="13" r:id="rId13"/>
    <sheet name="August_18" sheetId="14" r:id="rId14"/>
    <sheet name="September_18" sheetId="15" r:id="rId15"/>
    <sheet name="October_18" sheetId="16" r:id="rId16"/>
    <sheet name="November_18" sheetId="17" r:id="rId17"/>
    <sheet name="December_18" sheetId="18" r:id="rId18"/>
    <sheet name="January_19" sheetId="23" r:id="rId19"/>
    <sheet name="Cumulative " sheetId="3" r:id="rId20"/>
    <sheet name="2019 Total" sheetId="22" r:id="rId21"/>
    <sheet name="Invoices" sheetId="20" r:id="rId22"/>
    <sheet name="Content Credit" sheetId="24" r:id="rId23"/>
    <sheet name="Current Balance" sheetId="25" r:id="rId24"/>
  </sheets>
  <definedNames>
    <definedName name="_xlnm.Print_Area" localSheetId="21">Invoices!$A$1:$E$15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5" l="1"/>
  <c r="H23" i="20"/>
  <c r="F5" i="24"/>
  <c r="B2" i="25" s="1"/>
  <c r="B4" i="25" s="1"/>
  <c r="E18" i="22"/>
  <c r="E19" i="22"/>
  <c r="E20" i="22"/>
  <c r="E21" i="22"/>
  <c r="E22" i="22"/>
  <c r="E23" i="22"/>
  <c r="E24" i="22"/>
  <c r="E25" i="22"/>
  <c r="E26" i="22"/>
  <c r="E27" i="22"/>
  <c r="E17" i="22"/>
  <c r="D18" i="22"/>
  <c r="D19" i="22"/>
  <c r="D20" i="22"/>
  <c r="D21" i="22"/>
  <c r="D22" i="22"/>
  <c r="D23" i="22"/>
  <c r="D24" i="22"/>
  <c r="D25" i="22"/>
  <c r="D26" i="22"/>
  <c r="D27" i="22"/>
  <c r="D17" i="22"/>
  <c r="E5" i="22"/>
  <c r="E6" i="22"/>
  <c r="E7" i="22"/>
  <c r="E8" i="22"/>
  <c r="E9" i="22"/>
  <c r="E10" i="22"/>
  <c r="E11" i="22"/>
  <c r="E12" i="22"/>
  <c r="E13" i="22"/>
  <c r="E14" i="22"/>
  <c r="E3" i="22"/>
  <c r="E4" i="22"/>
  <c r="D5" i="22"/>
  <c r="D6" i="22"/>
  <c r="D7" i="22"/>
  <c r="D8" i="22"/>
  <c r="D9" i="22"/>
  <c r="D10" i="22"/>
  <c r="D11" i="22"/>
  <c r="D12" i="22"/>
  <c r="D13" i="22"/>
  <c r="D14" i="22"/>
  <c r="D4" i="22"/>
  <c r="D3" i="22"/>
  <c r="E19" i="3"/>
  <c r="E20" i="3"/>
  <c r="E21" i="3"/>
  <c r="E22" i="3"/>
  <c r="E23" i="3"/>
  <c r="E24" i="3"/>
  <c r="E25" i="3"/>
  <c r="E26" i="3"/>
  <c r="E27" i="3"/>
  <c r="E18" i="3"/>
  <c r="E17" i="3"/>
  <c r="D18" i="3"/>
  <c r="D19" i="3"/>
  <c r="D20" i="3"/>
  <c r="D21" i="3"/>
  <c r="D22" i="3"/>
  <c r="D23" i="3"/>
  <c r="D24" i="3"/>
  <c r="D25" i="3"/>
  <c r="D26" i="3"/>
  <c r="D27" i="3"/>
  <c r="D17" i="3"/>
  <c r="E5" i="3"/>
  <c r="E6" i="3"/>
  <c r="E7" i="3"/>
  <c r="E8" i="3"/>
  <c r="E9" i="3"/>
  <c r="E10" i="3"/>
  <c r="E11" i="3"/>
  <c r="E12" i="3"/>
  <c r="E13" i="3"/>
  <c r="E14" i="3"/>
  <c r="E4" i="3"/>
  <c r="D5" i="3"/>
  <c r="D6" i="3"/>
  <c r="D7" i="3"/>
  <c r="D8" i="3"/>
  <c r="D9" i="3"/>
  <c r="D10" i="3"/>
  <c r="D11" i="3"/>
  <c r="D12" i="3"/>
  <c r="D13" i="3"/>
  <c r="D14" i="3"/>
  <c r="D4" i="3"/>
  <c r="E28" i="23"/>
  <c r="D28" i="23"/>
  <c r="E15" i="23"/>
  <c r="D15" i="23"/>
  <c r="E28" i="22" l="1"/>
  <c r="D28" i="22"/>
  <c r="E15" i="22"/>
  <c r="D15" i="22"/>
  <c r="E29" i="23"/>
  <c r="D29" i="23"/>
  <c r="D3" i="3"/>
  <c r="E29" i="22" l="1"/>
  <c r="D29" i="22"/>
  <c r="D15" i="3"/>
  <c r="I18" i="3"/>
  <c r="I20" i="3"/>
  <c r="I21" i="3"/>
  <c r="I23" i="3"/>
  <c r="I24" i="3"/>
  <c r="I26" i="3"/>
  <c r="I27" i="3"/>
  <c r="I17" i="3"/>
  <c r="I7" i="3"/>
  <c r="I8" i="3"/>
  <c r="I10" i="3"/>
  <c r="I11" i="3"/>
  <c r="I5" i="3"/>
  <c r="I4" i="3"/>
  <c r="E28" i="21"/>
  <c r="D28" i="21"/>
  <c r="E15" i="21"/>
  <c r="D15" i="21"/>
  <c r="H28" i="3"/>
  <c r="H15" i="3"/>
  <c r="G28" i="3"/>
  <c r="G15" i="3"/>
  <c r="H29" i="3" l="1"/>
  <c r="G29" i="3"/>
  <c r="I28" i="3"/>
  <c r="E29" i="21"/>
  <c r="D29" i="21"/>
  <c r="E28" i="18"/>
  <c r="D28" i="18"/>
  <c r="E15" i="18"/>
  <c r="D15" i="18"/>
  <c r="E28" i="17"/>
  <c r="D28" i="17"/>
  <c r="E15" i="17"/>
  <c r="D15" i="17"/>
  <c r="E28" i="16"/>
  <c r="D28" i="16"/>
  <c r="E15" i="16"/>
  <c r="D15" i="16"/>
  <c r="E28" i="15"/>
  <c r="D28" i="15"/>
  <c r="E15" i="15"/>
  <c r="D15" i="15"/>
  <c r="E28" i="14"/>
  <c r="D28" i="14"/>
  <c r="E15" i="14"/>
  <c r="D15" i="14"/>
  <c r="E28" i="13"/>
  <c r="D28" i="13"/>
  <c r="E15" i="13"/>
  <c r="D15" i="13"/>
  <c r="E28" i="12"/>
  <c r="D28" i="12"/>
  <c r="D29" i="12" s="1"/>
  <c r="E15" i="12"/>
  <c r="D15" i="12"/>
  <c r="E28" i="11"/>
  <c r="D28" i="11"/>
  <c r="D29" i="11" s="1"/>
  <c r="E15" i="11"/>
  <c r="D15" i="11"/>
  <c r="E28" i="10"/>
  <c r="D28" i="10"/>
  <c r="D29" i="10" s="1"/>
  <c r="E15" i="10"/>
  <c r="D15" i="10"/>
  <c r="E15" i="9"/>
  <c r="E28" i="9"/>
  <c r="D28" i="9"/>
  <c r="D15" i="9"/>
  <c r="D29" i="18" l="1"/>
  <c r="E29" i="18"/>
  <c r="E29" i="17"/>
  <c r="D29" i="17"/>
  <c r="E29" i="16"/>
  <c r="D29" i="16"/>
  <c r="D29" i="13"/>
  <c r="E29" i="13"/>
  <c r="E29" i="14"/>
  <c r="D29" i="14"/>
  <c r="D29" i="15"/>
  <c r="E29" i="15"/>
  <c r="E29" i="11"/>
  <c r="E29" i="12"/>
  <c r="E29" i="10"/>
  <c r="E29" i="9"/>
  <c r="D29" i="9"/>
  <c r="E28" i="8"/>
  <c r="D28" i="8"/>
  <c r="E15" i="8"/>
  <c r="D15" i="8"/>
  <c r="E28" i="7"/>
  <c r="D28" i="7"/>
  <c r="E15" i="7"/>
  <c r="D15" i="7"/>
  <c r="D29" i="8" l="1"/>
  <c r="E29" i="8"/>
  <c r="E29" i="7"/>
  <c r="D29" i="7"/>
  <c r="E28" i="6"/>
  <c r="D28" i="6"/>
  <c r="E15" i="6"/>
  <c r="D15" i="6"/>
  <c r="I13" i="3"/>
  <c r="I14" i="3"/>
  <c r="I15" i="3" l="1"/>
  <c r="I29" i="3" s="1"/>
  <c r="E29" i="6"/>
  <c r="D29" i="6"/>
  <c r="E15" i="3"/>
  <c r="E28" i="5"/>
  <c r="D28" i="5"/>
  <c r="E15" i="5"/>
  <c r="D15" i="5"/>
  <c r="D29" i="5" l="1"/>
  <c r="E29" i="5"/>
  <c r="E28" i="4" l="1"/>
  <c r="D28" i="4"/>
  <c r="E15" i="4"/>
  <c r="D15" i="4"/>
  <c r="D29" i="4" l="1"/>
  <c r="E29" i="4"/>
  <c r="D28" i="3"/>
  <c r="D29" i="3" s="1"/>
  <c r="E28" i="3"/>
  <c r="E28" i="2"/>
  <c r="D28" i="2"/>
  <c r="E15" i="2"/>
  <c r="D15" i="2"/>
  <c r="E29" i="3" l="1"/>
  <c r="D29" i="2"/>
  <c r="E29" i="2"/>
  <c r="D28" i="1"/>
  <c r="D29" i="1" s="1"/>
  <c r="D15" i="1"/>
  <c r="E28" i="1"/>
  <c r="E15" i="1"/>
  <c r="E29" i="1" s="1"/>
</calcChain>
</file>

<file path=xl/sharedStrings.xml><?xml version="1.0" encoding="utf-8"?>
<sst xmlns="http://schemas.openxmlformats.org/spreadsheetml/2006/main" count="761" uniqueCount="120">
  <si>
    <t>Metered access</t>
  </si>
  <si>
    <t xml:space="preserve">Adult fiction ebook </t>
  </si>
  <si>
    <t>One copy/one user</t>
  </si>
  <si>
    <t>Adult fiction audio book</t>
  </si>
  <si>
    <t>Adult nonfiction ebook</t>
  </si>
  <si>
    <t xml:space="preserve">Adult nonfiction audio book </t>
  </si>
  <si>
    <t xml:space="preserve">Youth fiction ebook </t>
  </si>
  <si>
    <t xml:space="preserve">Youth fiction audiobook </t>
  </si>
  <si>
    <t>Youth nonfiction ebook</t>
  </si>
  <si>
    <t xml:space="preserve">Youth nonfiction audio book </t>
  </si>
  <si>
    <t xml:space="preserve">Youth subtotal </t>
  </si>
  <si>
    <t xml:space="preserve">Adult subtotal </t>
  </si>
  <si>
    <t xml:space="preserve">Overdrive Advantage Total </t>
  </si>
  <si>
    <t xml:space="preserve">July 2017 Expenditure </t>
  </si>
  <si>
    <t>Quantity Purchased</t>
  </si>
  <si>
    <t xml:space="preserve">August 2017 Expenditure </t>
  </si>
  <si>
    <t xml:space="preserve">September 2017 Expenditure </t>
  </si>
  <si>
    <t xml:space="preserve">October 2017 Expenditure </t>
  </si>
  <si>
    <t xml:space="preserve">November 2017 Expenditure </t>
  </si>
  <si>
    <t>January 2018 Expenditure</t>
  </si>
  <si>
    <t xml:space="preserve">February 2018 Expenditure </t>
  </si>
  <si>
    <t xml:space="preserve">March 2018 Expenditure </t>
  </si>
  <si>
    <t xml:space="preserve">April 2018 Expenditure </t>
  </si>
  <si>
    <t xml:space="preserve">May 2018 Expenditure </t>
  </si>
  <si>
    <t>June 2018 Expenditure</t>
  </si>
  <si>
    <t>July 2018 Expenditure</t>
  </si>
  <si>
    <t>August 2018 Expenditure</t>
  </si>
  <si>
    <t>September 2018 Expenditure</t>
  </si>
  <si>
    <t>October 2018 Expenditure</t>
  </si>
  <si>
    <t>November 2018 Expenditure</t>
  </si>
  <si>
    <t>December 2018 Expenditure</t>
  </si>
  <si>
    <t>Order ID</t>
  </si>
  <si>
    <t>Invoice date</t>
  </si>
  <si>
    <t>Invoice type</t>
  </si>
  <si>
    <t>Invoice number</t>
  </si>
  <si>
    <t>Invoice amount  (USD)</t>
  </si>
  <si>
    <t>Content credit payment amount  (USD)</t>
  </si>
  <si>
    <t>Credit card payment amount  (USD)</t>
  </si>
  <si>
    <t>Amount due  (USD)</t>
  </si>
  <si>
    <t>Payment date</t>
  </si>
  <si>
    <t>Payment status</t>
  </si>
  <si>
    <t>wils-20170406-114649-75532</t>
  </si>
  <si>
    <t>Content: Standard OC/OU &amp; Metered Access</t>
  </si>
  <si>
    <t>0669-115958180-040617</t>
  </si>
  <si>
    <t>Paid</t>
  </si>
  <si>
    <t>Contract fees</t>
  </si>
  <si>
    <t>ADV-0002880</t>
  </si>
  <si>
    <t>wils-20170712-142753-75532</t>
  </si>
  <si>
    <t>00669CO17004554</t>
  </si>
  <si>
    <t>wils-20170731-101916-75532</t>
  </si>
  <si>
    <t>00669CO17025112</t>
  </si>
  <si>
    <t>wils-20170831-151506-75532</t>
  </si>
  <si>
    <t>00669CO17046320</t>
  </si>
  <si>
    <t>wils-20171002-123005-75532</t>
  </si>
  <si>
    <t>00669CO17067247</t>
  </si>
  <si>
    <t>wils-20171101-133855-75532</t>
  </si>
  <si>
    <t>00669CO17087661</t>
  </si>
  <si>
    <t>wils-20171204-143727-75532</t>
  </si>
  <si>
    <t>00669CO18008397</t>
  </si>
  <si>
    <t>wils-20180115-133852-75532</t>
  </si>
  <si>
    <t>00669CO18038900</t>
  </si>
  <si>
    <t>wils-20180301-154355-75532</t>
  </si>
  <si>
    <t>00669CO18058663</t>
  </si>
  <si>
    <t>wils-20180402-150423-75532</t>
  </si>
  <si>
    <t>00669CO18078574</t>
  </si>
  <si>
    <t>wils-20180501-122934-75532</t>
  </si>
  <si>
    <t>00669CO18095135</t>
  </si>
  <si>
    <t>wils-20180531-151850-75532</t>
  </si>
  <si>
    <t>00669CO18114218</t>
  </si>
  <si>
    <t>wils-20180702-110114-75532</t>
  </si>
  <si>
    <t>Content: Transfer</t>
  </si>
  <si>
    <t>00669CT18121354</t>
  </si>
  <si>
    <t xml:space="preserve">Quantity Purchased </t>
  </si>
  <si>
    <t xml:space="preserve">Cumulative Expenditure </t>
  </si>
  <si>
    <t>Quantity transferred in by APL</t>
  </si>
  <si>
    <t>Current Quantity</t>
  </si>
  <si>
    <t xml:space="preserve">April 2017 Expenditure </t>
  </si>
  <si>
    <t>wils-20180712-131915-75532</t>
  </si>
  <si>
    <t>00669CO18131292</t>
  </si>
  <si>
    <t>wils-20180816-141036-75532</t>
  </si>
  <si>
    <t>00669CO18150224</t>
  </si>
  <si>
    <t>wils-20180823-183627-75532</t>
  </si>
  <si>
    <t>00669CO18172103</t>
  </si>
  <si>
    <t>wils-20180922-171858-75532</t>
  </si>
  <si>
    <t>00669CO18198839</t>
  </si>
  <si>
    <t>wils-20181115-154859-75532</t>
  </si>
  <si>
    <t>00669CO18218930</t>
  </si>
  <si>
    <t>wils-20181126-135115-75532</t>
  </si>
  <si>
    <t>00669CO18236961</t>
  </si>
  <si>
    <t xml:space="preserve">Note: Purchased a replacement for The Alice Network by Kate Quinn </t>
  </si>
  <si>
    <t>Quantity Expired as of December 2018</t>
  </si>
  <si>
    <t xml:space="preserve">2019 Cumulative Expenditure </t>
  </si>
  <si>
    <t>Flagged</t>
  </si>
  <si>
    <t>Internal purchase order ID</t>
  </si>
  <si>
    <t>No</t>
  </si>
  <si>
    <t>WVLS Adv Sept 2018 klz</t>
  </si>
  <si>
    <t>wils-20181220-130628-75532</t>
  </si>
  <si>
    <t>00669CO19017104</t>
  </si>
  <si>
    <t>Bill to account</t>
  </si>
  <si>
    <t>Credit to account</t>
  </si>
  <si>
    <t>Type</t>
  </si>
  <si>
    <t>Note</t>
  </si>
  <si>
    <t>Amount (USD)</t>
  </si>
  <si>
    <t>OrderDateString</t>
  </si>
  <si>
    <t>Credit number</t>
  </si>
  <si>
    <t>Ordered/added by</t>
  </si>
  <si>
    <t>Wisconsin Valley Library Service</t>
  </si>
  <si>
    <t>Deposit</t>
  </si>
  <si>
    <t>DEP-38127</t>
  </si>
  <si>
    <t>OverDrive</t>
  </si>
  <si>
    <t>Free</t>
  </si>
  <si>
    <t>12.20.18 Frenzy 5% Earnings</t>
  </si>
  <si>
    <t>FREE-19000838</t>
  </si>
  <si>
    <t>Wisconsin Public Library System</t>
  </si>
  <si>
    <t>2018 Advantage Spend Allocation</t>
  </si>
  <si>
    <t>CD0066918011012</t>
  </si>
  <si>
    <t>DEP-18002052</t>
  </si>
  <si>
    <t>Content Credit Amount (USD)</t>
  </si>
  <si>
    <t xml:space="preserve">Current Content Credit Balance </t>
  </si>
  <si>
    <t>Note: Purchased a replacements for The Hate You Give by Angie Thomas/The Red Queen by Victoria Aveyard/City of Bones by Cassandra Clare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</si>
</sst>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0" fillId="0" borderId="0" xfId="0" applyNumberFormat="1" applyFont="1"/>
    <xf numFmtId="1" fontId="0" fillId="0" borderId="0" xfId="0" applyNumberFormat="1"/>
    <xf numFmtId="1" fontId="1" fillId="2" borderId="0" xfId="0" applyNumberFormat="1" applyFont="1" applyFill="1"/>
    <xf numFmtId="1" fontId="1" fillId="2" borderId="1" xfId="0" applyNumberFormat="1" applyFont="1" applyFill="1" applyBorder="1"/>
    <xf numFmtId="1" fontId="0" fillId="0" borderId="0" xfId="0" applyNumberFormat="1" applyFont="1"/>
    <xf numFmtId="0" fontId="0" fillId="0" borderId="0" xfId="0" applyFill="1"/>
    <xf numFmtId="164" fontId="0" fillId="0" borderId="0" xfId="0" applyNumberFormat="1" applyBorder="1"/>
    <xf numFmtId="1" fontId="0" fillId="0" borderId="5" xfId="0" applyNumberFormat="1" applyBorder="1"/>
    <xf numFmtId="164" fontId="0" fillId="0" borderId="7" xfId="0" applyNumberFormat="1" applyBorder="1"/>
    <xf numFmtId="1" fontId="0" fillId="0" borderId="8" xfId="0" applyNumberFormat="1" applyBorder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>
      <alignment horizontal="center" wrapText="1"/>
    </xf>
    <xf numFmtId="44" fontId="0" fillId="0" borderId="0" xfId="0" applyNumberFormat="1"/>
    <xf numFmtId="44" fontId="0" fillId="0" borderId="3" xfId="0" applyNumberFormat="1" applyBorder="1"/>
    <xf numFmtId="0" fontId="0" fillId="0" borderId="7" xfId="0" applyBorder="1" applyAlignment="1">
      <alignment horizontal="center" wrapText="1"/>
    </xf>
    <xf numFmtId="0" fontId="0" fillId="0" borderId="6" xfId="0" applyFill="1" applyBorder="1" applyAlignment="1"/>
    <xf numFmtId="0" fontId="0" fillId="0" borderId="7" xfId="0" applyFill="1" applyBorder="1" applyAlignment="1"/>
    <xf numFmtId="44" fontId="0" fillId="2" borderId="10" xfId="0" applyNumberFormat="1" applyFill="1" applyBorder="1"/>
    <xf numFmtId="44" fontId="0" fillId="2" borderId="12" xfId="0" applyNumberFormat="1" applyFill="1" applyBorder="1"/>
    <xf numFmtId="44" fontId="0" fillId="0" borderId="0" xfId="1" applyFont="1"/>
    <xf numFmtId="44" fontId="0" fillId="0" borderId="0" xfId="1" applyFont="1" applyBorder="1"/>
    <xf numFmtId="44" fontId="0" fillId="0" borderId="7" xfId="1" applyFont="1" applyBorder="1"/>
    <xf numFmtId="44" fontId="1" fillId="2" borderId="0" xfId="1" applyFont="1" applyFill="1"/>
    <xf numFmtId="44" fontId="1" fillId="2" borderId="1" xfId="1" applyFont="1" applyFill="1" applyBorder="1"/>
    <xf numFmtId="1" fontId="0" fillId="0" borderId="7" xfId="0" applyNumberFormat="1" applyBorder="1" applyAlignment="1">
      <alignment horizontal="center" wrapText="1"/>
    </xf>
    <xf numFmtId="1" fontId="0" fillId="0" borderId="4" xfId="0" applyNumberFormat="1" applyBorder="1"/>
    <xf numFmtId="1" fontId="0" fillId="2" borderId="11" xfId="0" applyNumberFormat="1" applyFill="1" applyBorder="1"/>
    <xf numFmtId="1" fontId="0" fillId="2" borderId="13" xfId="0" applyNumberFormat="1" applyFill="1" applyBorder="1"/>
    <xf numFmtId="8" fontId="0" fillId="0" borderId="0" xfId="0" applyNumberFormat="1"/>
    <xf numFmtId="14" fontId="0" fillId="0" borderId="0" xfId="0" applyNumberFormat="1"/>
    <xf numFmtId="0" fontId="0" fillId="0" borderId="0" xfId="0" applyFill="1" applyAlignment="1">
      <alignment horizontal="center" wrapText="1"/>
    </xf>
    <xf numFmtId="1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1" fontId="0" fillId="0" borderId="5" xfId="0" applyNumberFormat="1" applyFill="1" applyBorder="1"/>
    <xf numFmtId="1" fontId="0" fillId="0" borderId="14" xfId="0" applyNumberFormat="1" applyFill="1" applyBorder="1"/>
    <xf numFmtId="44" fontId="0" fillId="0" borderId="0" xfId="0" applyNumberFormat="1" applyBorder="1"/>
    <xf numFmtId="0" fontId="0" fillId="0" borderId="14" xfId="0" applyFill="1" applyBorder="1"/>
    <xf numFmtId="1" fontId="0" fillId="0" borderId="3" xfId="0" applyNumberFormat="1" applyBorder="1"/>
    <xf numFmtId="44" fontId="1" fillId="0" borderId="0" xfId="0" applyNumberFormat="1" applyFont="1"/>
    <xf numFmtId="8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/>
    </xf>
    <xf numFmtId="44" fontId="0" fillId="0" borderId="1" xfId="1" applyFont="1" applyBorder="1"/>
    <xf numFmtId="44" fontId="1" fillId="0" borderId="0" xfId="1" applyFont="1"/>
    <xf numFmtId="8" fontId="1" fillId="0" borderId="0" xfId="0" applyNumberFormat="1" applyFont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9"/>
  <sheetViews>
    <sheetView workbookViewId="0">
      <selection activeCell="E4" sqref="E4"/>
    </sheetView>
  </sheetViews>
  <sheetFormatPr defaultRowHeight="15" x14ac:dyDescent="0.25"/>
  <cols>
    <col min="3" max="3" width="18" customWidth="1"/>
    <col min="4" max="4" width="21.8554687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76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/>
      <c r="E4" s="11"/>
    </row>
    <row r="5" spans="2:5" x14ac:dyDescent="0.25">
      <c r="B5" s="55" t="s">
        <v>2</v>
      </c>
      <c r="C5" s="56"/>
      <c r="D5" s="12">
        <v>15.99</v>
      </c>
      <c r="E5" s="13">
        <v>1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/>
    </row>
    <row r="8" spans="2:5" x14ac:dyDescent="0.25">
      <c r="B8" s="55" t="s">
        <v>2</v>
      </c>
      <c r="C8" s="56"/>
      <c r="D8" s="12"/>
      <c r="E8" s="13"/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/>
      <c r="E10" s="11"/>
    </row>
    <row r="11" spans="2:5" x14ac:dyDescent="0.25">
      <c r="B11" s="55" t="s">
        <v>2</v>
      </c>
      <c r="C11" s="56"/>
      <c r="D11" s="12"/>
      <c r="E11" s="13"/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/>
    </row>
    <row r="14" spans="2:5" x14ac:dyDescent="0.25">
      <c r="B14" s="55" t="s">
        <v>2</v>
      </c>
      <c r="C14" s="66"/>
      <c r="D14" s="12"/>
      <c r="E14" s="13"/>
    </row>
    <row r="15" spans="2:5" x14ac:dyDescent="0.25">
      <c r="B15" s="67" t="s">
        <v>11</v>
      </c>
      <c r="C15" s="67"/>
      <c r="D15" s="2">
        <f>SUM(D3:D14)</f>
        <v>15.99</v>
      </c>
      <c r="E15" s="6">
        <f>SUM(E3:E14)</f>
        <v>1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/>
      <c r="E17" s="11"/>
    </row>
    <row r="18" spans="2:5" x14ac:dyDescent="0.25">
      <c r="B18" s="55" t="s">
        <v>2</v>
      </c>
      <c r="C18" s="56"/>
      <c r="D18" s="12">
        <v>32.58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/>
      <c r="E21" s="13"/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32.58</v>
      </c>
      <c r="E28" s="7">
        <f>SUM(E16:E27)</f>
        <v>2</v>
      </c>
    </row>
    <row r="29" spans="2:5" ht="15.75" thickTop="1" x14ac:dyDescent="0.25">
      <c r="B29" s="69" t="s">
        <v>12</v>
      </c>
      <c r="C29" s="69"/>
      <c r="D29" s="4">
        <f>SUM(D28,D15)</f>
        <v>48.57</v>
      </c>
      <c r="E29" s="8">
        <f>SUM(E28,E15)</f>
        <v>3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E29"/>
  <sheetViews>
    <sheetView workbookViewId="0">
      <selection activeCell="D4" sqref="D4"/>
    </sheetView>
  </sheetViews>
  <sheetFormatPr defaultRowHeight="15" x14ac:dyDescent="0.25"/>
  <sheetData>
    <row r="1" spans="2:5" x14ac:dyDescent="0.25">
      <c r="D1" s="1"/>
      <c r="E1" s="5"/>
    </row>
    <row r="2" spans="2:5" x14ac:dyDescent="0.25">
      <c r="D2" s="1" t="s">
        <v>22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154.97999999999999</v>
      </c>
      <c r="E4" s="11">
        <v>4</v>
      </c>
    </row>
    <row r="5" spans="2:5" x14ac:dyDescent="0.25">
      <c r="B5" s="55" t="s">
        <v>2</v>
      </c>
      <c r="C5" s="56"/>
      <c r="D5" s="12">
        <v>283.89999999999998</v>
      </c>
      <c r="E5" s="13">
        <v>8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>
        <v>0</v>
      </c>
      <c r="E7" s="11">
        <v>0</v>
      </c>
    </row>
    <row r="8" spans="2:5" x14ac:dyDescent="0.25">
      <c r="B8" s="55" t="s">
        <v>2</v>
      </c>
      <c r="C8" s="56"/>
      <c r="D8" s="12">
        <v>277.93</v>
      </c>
      <c r="E8" s="13">
        <v>4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0</v>
      </c>
      <c r="E10" s="11">
        <v>0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>
        <v>0</v>
      </c>
      <c r="E13" s="11">
        <v>0</v>
      </c>
    </row>
    <row r="14" spans="2:5" x14ac:dyDescent="0.25">
      <c r="B14" s="55" t="s">
        <v>2</v>
      </c>
      <c r="C14" s="66"/>
      <c r="D14" s="12">
        <v>0</v>
      </c>
      <c r="E14" s="13">
        <v>0</v>
      </c>
    </row>
    <row r="15" spans="2:5" x14ac:dyDescent="0.25">
      <c r="B15" s="67" t="s">
        <v>11</v>
      </c>
      <c r="C15" s="67"/>
      <c r="D15" s="2">
        <f>SUM(D3:D14)</f>
        <v>716.81</v>
      </c>
      <c r="E15" s="6">
        <f>SUM(E3:E14)</f>
        <v>16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225</v>
      </c>
      <c r="E17" s="11">
        <v>5</v>
      </c>
    </row>
    <row r="18" spans="2:5" x14ac:dyDescent="0.25">
      <c r="B18" s="55" t="s">
        <v>2</v>
      </c>
      <c r="C18" s="56"/>
      <c r="D18" s="12">
        <v>37.799999999999997</v>
      </c>
      <c r="E18" s="13">
        <v>1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42.5</v>
      </c>
      <c r="E21" s="13">
        <v>1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305.3</v>
      </c>
      <c r="E28" s="7">
        <f>SUM(E16:E27)</f>
        <v>7</v>
      </c>
    </row>
    <row r="29" spans="2:5" ht="15.75" thickTop="1" x14ac:dyDescent="0.25">
      <c r="B29" s="69" t="s">
        <v>12</v>
      </c>
      <c r="C29" s="69"/>
      <c r="D29" s="4">
        <f>SUM(D28,D15)</f>
        <v>1022.1099999999999</v>
      </c>
      <c r="E29" s="8">
        <f>SUM(E28,E15)</f>
        <v>23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29"/>
  <sheetViews>
    <sheetView workbookViewId="0">
      <selection activeCell="D4" sqref="D4"/>
    </sheetView>
  </sheetViews>
  <sheetFormatPr defaultRowHeight="15" x14ac:dyDescent="0.25"/>
  <sheetData>
    <row r="1" spans="2:5" x14ac:dyDescent="0.25">
      <c r="D1" s="1"/>
      <c r="E1" s="5"/>
    </row>
    <row r="2" spans="2:5" x14ac:dyDescent="0.25">
      <c r="D2" s="1" t="s">
        <v>23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158.97</v>
      </c>
      <c r="E4" s="11">
        <v>5</v>
      </c>
    </row>
    <row r="5" spans="2:5" x14ac:dyDescent="0.25">
      <c r="B5" s="55" t="s">
        <v>2</v>
      </c>
      <c r="C5" s="56"/>
      <c r="D5" s="12">
        <v>302.94</v>
      </c>
      <c r="E5" s="13">
        <v>6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>
        <v>49.99</v>
      </c>
      <c r="E7" s="11">
        <v>1</v>
      </c>
    </row>
    <row r="8" spans="2:5" x14ac:dyDescent="0.25">
      <c r="B8" s="55" t="s">
        <v>2</v>
      </c>
      <c r="C8" s="56"/>
      <c r="D8" s="12">
        <v>0</v>
      </c>
      <c r="E8" s="13">
        <v>0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27.99</v>
      </c>
      <c r="E10" s="11">
        <v>1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>
        <v>117.98</v>
      </c>
      <c r="E14" s="13">
        <v>2</v>
      </c>
    </row>
    <row r="15" spans="2:5" x14ac:dyDescent="0.25">
      <c r="B15" s="67" t="s">
        <v>11</v>
      </c>
      <c r="C15" s="67"/>
      <c r="D15" s="2">
        <f>SUM(D3:D14)</f>
        <v>657.87</v>
      </c>
      <c r="E15" s="6">
        <f>SUM(E3:E14)</f>
        <v>15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60</v>
      </c>
      <c r="E17" s="11">
        <v>2</v>
      </c>
    </row>
    <row r="18" spans="2:5" x14ac:dyDescent="0.25">
      <c r="B18" s="55" t="s">
        <v>2</v>
      </c>
      <c r="C18" s="56"/>
      <c r="D18" s="12">
        <v>113.94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>
        <v>0</v>
      </c>
      <c r="E20" s="11">
        <v>0</v>
      </c>
    </row>
    <row r="21" spans="2:5" x14ac:dyDescent="0.25">
      <c r="B21" s="55" t="s">
        <v>2</v>
      </c>
      <c r="C21" s="56"/>
      <c r="D21" s="12">
        <v>290.20999999999998</v>
      </c>
      <c r="E21" s="13">
        <v>6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>
        <v>0</v>
      </c>
      <c r="E23" s="11">
        <v>0</v>
      </c>
    </row>
    <row r="24" spans="2:5" x14ac:dyDescent="0.25">
      <c r="B24" s="55" t="s">
        <v>2</v>
      </c>
      <c r="C24" s="56"/>
      <c r="D24" s="12">
        <v>0</v>
      </c>
      <c r="E24" s="13">
        <v>0</v>
      </c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>
        <v>0</v>
      </c>
      <c r="E26" s="11">
        <v>0</v>
      </c>
    </row>
    <row r="27" spans="2:5" x14ac:dyDescent="0.25">
      <c r="B27" s="55" t="s">
        <v>2</v>
      </c>
      <c r="C27" s="56"/>
      <c r="D27" s="12">
        <v>0</v>
      </c>
      <c r="E27" s="13">
        <v>0</v>
      </c>
    </row>
    <row r="28" spans="2:5" ht="15.75" thickBot="1" x14ac:dyDescent="0.3">
      <c r="B28" s="68" t="s">
        <v>10</v>
      </c>
      <c r="C28" s="68"/>
      <c r="D28" s="3">
        <f>SUM(D16:D27)</f>
        <v>464.15</v>
      </c>
      <c r="E28" s="7">
        <f>SUM(E16:E27)</f>
        <v>10</v>
      </c>
    </row>
    <row r="29" spans="2:5" ht="15.75" thickTop="1" x14ac:dyDescent="0.25">
      <c r="B29" s="69" t="s">
        <v>12</v>
      </c>
      <c r="C29" s="69"/>
      <c r="D29" s="4">
        <f>SUM(D28,D15)</f>
        <v>1122.02</v>
      </c>
      <c r="E29" s="8">
        <f>SUM(E28,E15)</f>
        <v>25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29"/>
  <sheetViews>
    <sheetView workbookViewId="0">
      <selection activeCell="D4" sqref="D4"/>
    </sheetView>
  </sheetViews>
  <sheetFormatPr defaultRowHeight="15" x14ac:dyDescent="0.25"/>
  <cols>
    <col min="4" max="4" width="21.14062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24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171.95</v>
      </c>
      <c r="E4" s="11">
        <v>7</v>
      </c>
    </row>
    <row r="5" spans="2:5" x14ac:dyDescent="0.25">
      <c r="B5" s="55" t="s">
        <v>2</v>
      </c>
      <c r="C5" s="56"/>
      <c r="D5" s="12">
        <v>32.950000000000003</v>
      </c>
      <c r="E5" s="13">
        <v>2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458.45</v>
      </c>
      <c r="E8" s="13">
        <v>8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0</v>
      </c>
      <c r="E10" s="11">
        <v>0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>
        <v>108.93</v>
      </c>
      <c r="E14" s="13">
        <v>3</v>
      </c>
    </row>
    <row r="15" spans="2:5" x14ac:dyDescent="0.25">
      <c r="B15" s="67" t="s">
        <v>11</v>
      </c>
      <c r="C15" s="67"/>
      <c r="D15" s="2">
        <f>SUM(D3:D14)</f>
        <v>772.28</v>
      </c>
      <c r="E15" s="6">
        <f>SUM(E3:E14)</f>
        <v>20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101.97</v>
      </c>
      <c r="E17" s="11">
        <v>5</v>
      </c>
    </row>
    <row r="18" spans="2:5" x14ac:dyDescent="0.25">
      <c r="B18" s="55" t="s">
        <v>2</v>
      </c>
      <c r="C18" s="56"/>
      <c r="D18" s="12">
        <v>74.97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129.97999999999999</v>
      </c>
      <c r="E21" s="13">
        <v>2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306.91999999999996</v>
      </c>
      <c r="E28" s="7">
        <f>SUM(E16:E27)</f>
        <v>9</v>
      </c>
    </row>
    <row r="29" spans="2:5" ht="15.75" thickTop="1" x14ac:dyDescent="0.25">
      <c r="B29" s="69" t="s">
        <v>12</v>
      </c>
      <c r="C29" s="69"/>
      <c r="D29" s="4">
        <f>SUM(D28,D15)</f>
        <v>1079.1999999999998</v>
      </c>
      <c r="E29" s="8">
        <f>SUM(E28,E15)</f>
        <v>29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29"/>
  <sheetViews>
    <sheetView workbookViewId="0">
      <selection activeCell="D4" sqref="D4"/>
    </sheetView>
  </sheetViews>
  <sheetFormatPr defaultRowHeight="15" x14ac:dyDescent="0.25"/>
  <cols>
    <col min="4" max="4" width="20.4257812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25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19.98</v>
      </c>
      <c r="E4" s="11">
        <v>2</v>
      </c>
    </row>
    <row r="5" spans="2:5" x14ac:dyDescent="0.25">
      <c r="B5" s="55" t="s">
        <v>2</v>
      </c>
      <c r="C5" s="56"/>
      <c r="D5" s="12">
        <v>255</v>
      </c>
      <c r="E5" s="13">
        <v>3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195.92</v>
      </c>
      <c r="E8" s="13">
        <v>4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108.98</v>
      </c>
      <c r="E10" s="11">
        <v>3</v>
      </c>
    </row>
    <row r="11" spans="2:5" x14ac:dyDescent="0.25">
      <c r="B11" s="55" t="s">
        <v>2</v>
      </c>
      <c r="C11" s="56"/>
      <c r="D11" s="12">
        <v>65</v>
      </c>
      <c r="E11" s="13">
        <v>1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>
        <v>28.5</v>
      </c>
      <c r="E14" s="13">
        <v>1</v>
      </c>
    </row>
    <row r="15" spans="2:5" x14ac:dyDescent="0.25">
      <c r="B15" s="67" t="s">
        <v>11</v>
      </c>
      <c r="C15" s="67"/>
      <c r="D15" s="2">
        <f>SUM(D3:D14)</f>
        <v>673.38</v>
      </c>
      <c r="E15" s="6">
        <f>SUM(E3:E14)</f>
        <v>14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76.489999999999995</v>
      </c>
      <c r="E17" s="11">
        <v>2</v>
      </c>
    </row>
    <row r="18" spans="2:5" x14ac:dyDescent="0.25">
      <c r="B18" s="55" t="s">
        <v>2</v>
      </c>
      <c r="C18" s="56"/>
      <c r="D18" s="12"/>
      <c r="E18" s="13">
        <v>0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340.48</v>
      </c>
      <c r="E21" s="13">
        <v>6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416.97</v>
      </c>
      <c r="E28" s="7">
        <f>SUM(E16:E27)</f>
        <v>8</v>
      </c>
    </row>
    <row r="29" spans="2:5" ht="15.75" thickTop="1" x14ac:dyDescent="0.25">
      <c r="B29" s="69" t="s">
        <v>12</v>
      </c>
      <c r="C29" s="69"/>
      <c r="D29" s="4">
        <f>SUM(D28,D15)</f>
        <v>1090.3499999999999</v>
      </c>
      <c r="E29" s="8">
        <f>SUM(E28,E15)</f>
        <v>22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29"/>
  <sheetViews>
    <sheetView topLeftCell="A16" workbookViewId="0">
      <selection activeCell="D4" sqref="D4"/>
    </sheetView>
  </sheetViews>
  <sheetFormatPr defaultRowHeight="15" x14ac:dyDescent="0.25"/>
  <cols>
    <col min="4" max="4" width="23.2851562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26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172.96</v>
      </c>
      <c r="E4" s="11">
        <v>6</v>
      </c>
    </row>
    <row r="5" spans="2:5" x14ac:dyDescent="0.25">
      <c r="B5" s="55" t="s">
        <v>2</v>
      </c>
      <c r="C5" s="56"/>
      <c r="D5" s="12">
        <v>193.85</v>
      </c>
      <c r="E5" s="13">
        <v>4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171</v>
      </c>
      <c r="E8" s="13">
        <v>2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65</v>
      </c>
      <c r="E10" s="11">
        <v>1</v>
      </c>
    </row>
    <row r="11" spans="2:5" x14ac:dyDescent="0.25">
      <c r="B11" s="55" t="s">
        <v>2</v>
      </c>
      <c r="C11" s="56"/>
      <c r="D11" s="12">
        <v>184.94</v>
      </c>
      <c r="E11" s="13">
        <v>3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/>
      <c r="E14" s="13">
        <v>0</v>
      </c>
    </row>
    <row r="15" spans="2:5" x14ac:dyDescent="0.25">
      <c r="B15" s="67" t="s">
        <v>11</v>
      </c>
      <c r="C15" s="67"/>
      <c r="D15" s="2">
        <f>SUM(D3:D14)</f>
        <v>787.75</v>
      </c>
      <c r="E15" s="6">
        <f>SUM(E3:E14)</f>
        <v>16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77.959999999999994</v>
      </c>
      <c r="E17" s="11">
        <v>5</v>
      </c>
    </row>
    <row r="18" spans="2:5" x14ac:dyDescent="0.25">
      <c r="B18" s="55" t="s">
        <v>2</v>
      </c>
      <c r="C18" s="56"/>
      <c r="D18" s="12">
        <v>28.99</v>
      </c>
      <c r="E18" s="13">
        <v>1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</row>
    <row r="21" spans="2:5" x14ac:dyDescent="0.25">
      <c r="B21" s="55" t="s">
        <v>2</v>
      </c>
      <c r="C21" s="56"/>
      <c r="D21" s="12">
        <v>205.99</v>
      </c>
      <c r="E21" s="13">
        <v>3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312.94</v>
      </c>
      <c r="E28" s="7">
        <f>SUM(E16:E27)</f>
        <v>9</v>
      </c>
    </row>
    <row r="29" spans="2:5" ht="15.75" thickTop="1" x14ac:dyDescent="0.25">
      <c r="B29" s="69" t="s">
        <v>12</v>
      </c>
      <c r="C29" s="69"/>
      <c r="D29" s="4">
        <f>SUM(D28,D15)</f>
        <v>1100.69</v>
      </c>
      <c r="E29" s="8">
        <f>SUM(E28,E15)</f>
        <v>25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E29"/>
  <sheetViews>
    <sheetView workbookViewId="0">
      <selection activeCell="J31" sqref="J31"/>
    </sheetView>
  </sheetViews>
  <sheetFormatPr defaultRowHeight="15" x14ac:dyDescent="0.25"/>
  <cols>
    <col min="4" max="4" width="27.14062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27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126.95</v>
      </c>
      <c r="E4" s="11">
        <v>6</v>
      </c>
    </row>
    <row r="5" spans="2:5" x14ac:dyDescent="0.25">
      <c r="B5" s="55" t="s">
        <v>2</v>
      </c>
      <c r="C5" s="56"/>
      <c r="D5" s="12">
        <v>153.99</v>
      </c>
      <c r="E5" s="13">
        <v>3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311.44</v>
      </c>
      <c r="E8" s="13">
        <v>4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24.99</v>
      </c>
      <c r="E10" s="11">
        <v>1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>
        <v>79.989999999999995</v>
      </c>
      <c r="E14" s="13">
        <v>1</v>
      </c>
    </row>
    <row r="15" spans="2:5" x14ac:dyDescent="0.25">
      <c r="B15" s="67" t="s">
        <v>11</v>
      </c>
      <c r="C15" s="67"/>
      <c r="D15" s="2">
        <f>SUM(D3:D14)</f>
        <v>697.36</v>
      </c>
      <c r="E15" s="6">
        <f>SUM(E3:E14)</f>
        <v>15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129.94999999999999</v>
      </c>
      <c r="E17" s="11">
        <v>7</v>
      </c>
    </row>
    <row r="18" spans="2:5" x14ac:dyDescent="0.25">
      <c r="B18" s="55" t="s">
        <v>2</v>
      </c>
      <c r="C18" s="56"/>
      <c r="D18" s="12">
        <v>59.94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102.49</v>
      </c>
      <c r="E21" s="13">
        <v>2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292.38</v>
      </c>
      <c r="E28" s="7">
        <f>SUM(E16:E27)</f>
        <v>11</v>
      </c>
    </row>
    <row r="29" spans="2:5" ht="15.75" thickTop="1" x14ac:dyDescent="0.25">
      <c r="B29" s="69" t="s">
        <v>12</v>
      </c>
      <c r="C29" s="69"/>
      <c r="D29" s="4">
        <f>SUM(D28,D15)</f>
        <v>989.74</v>
      </c>
      <c r="E29" s="8">
        <f>SUM(E28,E15)</f>
        <v>26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E29"/>
  <sheetViews>
    <sheetView topLeftCell="A28" workbookViewId="0">
      <selection activeCell="C34" sqref="C34"/>
    </sheetView>
  </sheetViews>
  <sheetFormatPr defaultRowHeight="15" x14ac:dyDescent="0.25"/>
  <cols>
    <col min="1" max="1" width="7.5703125" customWidth="1"/>
    <col min="2" max="3" width="15.5703125" customWidth="1"/>
    <col min="4" max="4" width="24.2851562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28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0</v>
      </c>
      <c r="E4" s="11">
        <v>0</v>
      </c>
    </row>
    <row r="5" spans="2:5" x14ac:dyDescent="0.25">
      <c r="B5" s="55" t="s">
        <v>2</v>
      </c>
      <c r="C5" s="56"/>
      <c r="D5" s="12">
        <v>0</v>
      </c>
      <c r="E5" s="13">
        <v>0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477.95</v>
      </c>
      <c r="E8" s="13">
        <v>7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224.93</v>
      </c>
      <c r="E10" s="11">
        <v>8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/>
      <c r="E14" s="13">
        <v>0</v>
      </c>
    </row>
    <row r="15" spans="2:5" x14ac:dyDescent="0.25">
      <c r="B15" s="67" t="s">
        <v>11</v>
      </c>
      <c r="C15" s="67"/>
      <c r="D15" s="2">
        <f>SUM(D3:D14)</f>
        <v>702.88</v>
      </c>
      <c r="E15" s="6">
        <f>SUM(E3:E14)</f>
        <v>15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97.99</v>
      </c>
      <c r="E17" s="11">
        <v>3</v>
      </c>
    </row>
    <row r="18" spans="2:5" x14ac:dyDescent="0.25">
      <c r="B18" s="55" t="s">
        <v>2</v>
      </c>
      <c r="C18" s="56"/>
      <c r="D18" s="12"/>
      <c r="E18" s="13">
        <v>0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208.92</v>
      </c>
      <c r="E21" s="13">
        <v>4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306.90999999999997</v>
      </c>
      <c r="E28" s="7">
        <f>SUM(E16:E27)</f>
        <v>7</v>
      </c>
    </row>
    <row r="29" spans="2:5" ht="15.75" thickTop="1" x14ac:dyDescent="0.25">
      <c r="B29" s="69" t="s">
        <v>12</v>
      </c>
      <c r="C29" s="69"/>
      <c r="D29" s="4">
        <f>SUM(D28,D15)</f>
        <v>1009.79</v>
      </c>
      <c r="E29" s="8">
        <f>SUM(E28,E15)</f>
        <v>22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E29"/>
  <sheetViews>
    <sheetView workbookViewId="0">
      <selection activeCell="E29" sqref="A1:E29"/>
    </sheetView>
  </sheetViews>
  <sheetFormatPr defaultRowHeight="15" x14ac:dyDescent="0.25"/>
  <cols>
    <col min="2" max="3" width="13.85546875" customWidth="1"/>
    <col min="4" max="4" width="26.710937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29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363.17</v>
      </c>
      <c r="E4" s="11">
        <v>11</v>
      </c>
    </row>
    <row r="5" spans="2:5" x14ac:dyDescent="0.25">
      <c r="B5" s="55" t="s">
        <v>2</v>
      </c>
      <c r="C5" s="56"/>
      <c r="D5">
        <v>95.99</v>
      </c>
      <c r="E5">
        <v>2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163.99</v>
      </c>
      <c r="E8" s="13">
        <v>3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55</v>
      </c>
      <c r="E10" s="11">
        <v>1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/>
      <c r="E14" s="13">
        <v>0</v>
      </c>
    </row>
    <row r="15" spans="2:5" x14ac:dyDescent="0.25">
      <c r="B15" s="67" t="s">
        <v>11</v>
      </c>
      <c r="C15" s="67"/>
      <c r="D15" s="2">
        <f>SUM(D3:D14)</f>
        <v>678.15000000000009</v>
      </c>
      <c r="E15" s="6">
        <f>SUM(E3:E14)</f>
        <v>17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228.99</v>
      </c>
      <c r="E17" s="11">
        <v>6</v>
      </c>
    </row>
    <row r="18" spans="2:5" x14ac:dyDescent="0.25">
      <c r="B18" s="55" t="s">
        <v>2</v>
      </c>
      <c r="C18" s="56"/>
      <c r="D18" s="12">
        <v>52.16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134.25</v>
      </c>
      <c r="E21" s="13">
        <v>2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415.4</v>
      </c>
      <c r="E28" s="7">
        <f>SUM(E16:E27)</f>
        <v>10</v>
      </c>
    </row>
    <row r="29" spans="2:5" ht="15.75" thickTop="1" x14ac:dyDescent="0.25">
      <c r="B29" s="69" t="s">
        <v>12</v>
      </c>
      <c r="C29" s="69"/>
      <c r="D29" s="4">
        <f>SUM(D28,D15)</f>
        <v>1093.5500000000002</v>
      </c>
      <c r="E29" s="8">
        <f>SUM(E28,E15)</f>
        <v>27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9"/>
  <sheetViews>
    <sheetView topLeftCell="A13" workbookViewId="0">
      <selection activeCell="J12" sqref="J12"/>
    </sheetView>
  </sheetViews>
  <sheetFormatPr defaultRowHeight="15" x14ac:dyDescent="0.25"/>
  <cols>
    <col min="2" max="3" width="12.7109375" customWidth="1"/>
    <col min="4" max="4" width="26.4257812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30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169.26</v>
      </c>
      <c r="E4" s="11">
        <v>9</v>
      </c>
    </row>
    <row r="5" spans="2:5" x14ac:dyDescent="0.25">
      <c r="B5" s="55" t="s">
        <v>2</v>
      </c>
      <c r="C5" s="56"/>
      <c r="D5" s="12">
        <v>11.24</v>
      </c>
      <c r="E5" s="13">
        <v>1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292.82</v>
      </c>
      <c r="E8" s="13">
        <v>6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39.99</v>
      </c>
      <c r="E10" s="11">
        <v>1</v>
      </c>
    </row>
    <row r="11" spans="2:5" x14ac:dyDescent="0.25">
      <c r="B11" s="55" t="s">
        <v>2</v>
      </c>
      <c r="C11" s="56"/>
      <c r="D11" s="12">
        <v>121.39</v>
      </c>
      <c r="E11" s="13">
        <v>2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/>
      <c r="E14" s="13">
        <v>0</v>
      </c>
    </row>
    <row r="15" spans="2:5" x14ac:dyDescent="0.25">
      <c r="B15" s="67" t="s">
        <v>11</v>
      </c>
      <c r="C15" s="67"/>
      <c r="D15" s="2">
        <f>SUM(D3:D14)</f>
        <v>634.69999999999993</v>
      </c>
      <c r="E15" s="6">
        <f>SUM(E3:E14)</f>
        <v>19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149.44</v>
      </c>
      <c r="E17" s="11">
        <v>7</v>
      </c>
    </row>
    <row r="18" spans="2:5" x14ac:dyDescent="0.25">
      <c r="B18" s="55" t="s">
        <v>2</v>
      </c>
      <c r="C18" s="56"/>
      <c r="D18" s="12">
        <v>18.68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355.97</v>
      </c>
      <c r="E21" s="13">
        <v>6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524.09</v>
      </c>
      <c r="E28" s="7">
        <f>SUM(E16:E27)</f>
        <v>15</v>
      </c>
    </row>
    <row r="29" spans="2:5" ht="15.75" thickTop="1" x14ac:dyDescent="0.25">
      <c r="B29" s="69" t="s">
        <v>12</v>
      </c>
      <c r="C29" s="69"/>
      <c r="D29" s="4">
        <f>SUM(D28,D15)</f>
        <v>1158.79</v>
      </c>
      <c r="E29" s="8">
        <f>SUM(E28,E15)</f>
        <v>34</v>
      </c>
    </row>
  </sheetData>
  <mergeCells count="27">
    <mergeCell ref="B28:C28"/>
    <mergeCell ref="B29:C29"/>
    <mergeCell ref="B22:E22"/>
    <mergeCell ref="B23:C23"/>
    <mergeCell ref="B24:C24"/>
    <mergeCell ref="B25:E25"/>
    <mergeCell ref="B26:C26"/>
    <mergeCell ref="B27:C27"/>
    <mergeCell ref="B21:C21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0:C20"/>
    <mergeCell ref="B8:C8"/>
    <mergeCell ref="B9:E9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E29"/>
  <sheetViews>
    <sheetView tabSelected="1" workbookViewId="0">
      <selection activeCell="D27" sqref="D27"/>
    </sheetView>
  </sheetViews>
  <sheetFormatPr defaultRowHeight="15" x14ac:dyDescent="0.25"/>
  <cols>
    <col min="3" max="3" width="17" customWidth="1"/>
    <col min="4" max="4" width="23.85546875" style="26" bestFit="1" customWidth="1"/>
    <col min="5" max="5" width="18.5703125" bestFit="1" customWidth="1"/>
  </cols>
  <sheetData>
    <row r="1" spans="2:5" x14ac:dyDescent="0.25">
      <c r="E1" s="5"/>
    </row>
    <row r="2" spans="2:5" x14ac:dyDescent="0.25">
      <c r="D2" s="26" t="s">
        <v>19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27">
        <v>240.97</v>
      </c>
      <c r="E4" s="11">
        <v>6</v>
      </c>
    </row>
    <row r="5" spans="2:5" x14ac:dyDescent="0.25">
      <c r="B5" s="55" t="s">
        <v>2</v>
      </c>
      <c r="C5" s="56"/>
      <c r="D5" s="26">
        <v>27</v>
      </c>
      <c r="E5">
        <v>1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27">
        <v>0</v>
      </c>
      <c r="E7" s="11">
        <v>0</v>
      </c>
    </row>
    <row r="8" spans="2:5" x14ac:dyDescent="0.25">
      <c r="B8" s="55" t="s">
        <v>2</v>
      </c>
      <c r="C8" s="56"/>
      <c r="D8" s="28">
        <v>315.39</v>
      </c>
      <c r="E8" s="13">
        <v>6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27">
        <v>98.98</v>
      </c>
      <c r="E10" s="11">
        <v>3</v>
      </c>
    </row>
    <row r="11" spans="2:5" x14ac:dyDescent="0.25">
      <c r="B11" s="55" t="s">
        <v>2</v>
      </c>
      <c r="C11" s="56"/>
      <c r="D11" s="28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27">
        <v>0</v>
      </c>
      <c r="E13" s="11">
        <v>0</v>
      </c>
    </row>
    <row r="14" spans="2:5" x14ac:dyDescent="0.25">
      <c r="B14" s="55" t="s">
        <v>2</v>
      </c>
      <c r="C14" s="66"/>
      <c r="D14" s="28">
        <v>43.99</v>
      </c>
      <c r="E14" s="13">
        <v>1</v>
      </c>
    </row>
    <row r="15" spans="2:5" x14ac:dyDescent="0.25">
      <c r="B15" s="67" t="s">
        <v>11</v>
      </c>
      <c r="C15" s="67"/>
      <c r="D15" s="29">
        <f>SUM(D3:D14)</f>
        <v>726.33</v>
      </c>
      <c r="E15" s="6">
        <f>SUM(E3:E14)</f>
        <v>17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27">
        <v>71.44</v>
      </c>
      <c r="E17" s="11">
        <v>6</v>
      </c>
    </row>
    <row r="18" spans="2:5" x14ac:dyDescent="0.25">
      <c r="B18" s="55" t="s">
        <v>2</v>
      </c>
      <c r="C18" s="56"/>
      <c r="D18" s="28">
        <v>0</v>
      </c>
      <c r="E18" s="13">
        <v>0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27">
        <v>45</v>
      </c>
      <c r="E20" s="11">
        <v>1</v>
      </c>
    </row>
    <row r="21" spans="2:5" x14ac:dyDescent="0.25">
      <c r="B21" s="55" t="s">
        <v>2</v>
      </c>
      <c r="C21" s="56"/>
      <c r="D21" s="28">
        <v>222.97</v>
      </c>
      <c r="E21" s="13">
        <v>3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27">
        <v>0</v>
      </c>
      <c r="E23" s="11">
        <v>0</v>
      </c>
    </row>
    <row r="24" spans="2:5" x14ac:dyDescent="0.25">
      <c r="B24" s="55" t="s">
        <v>2</v>
      </c>
      <c r="C24" s="56"/>
      <c r="D24" s="28">
        <v>0</v>
      </c>
      <c r="E24" s="13">
        <v>0</v>
      </c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27">
        <v>0</v>
      </c>
      <c r="E26" s="11">
        <v>0</v>
      </c>
    </row>
    <row r="27" spans="2:5" x14ac:dyDescent="0.25">
      <c r="B27" s="55" t="s">
        <v>2</v>
      </c>
      <c r="C27" s="56"/>
      <c r="D27" s="28">
        <v>0</v>
      </c>
      <c r="E27" s="13">
        <v>0</v>
      </c>
    </row>
    <row r="28" spans="2:5" ht="15.75" thickBot="1" x14ac:dyDescent="0.3">
      <c r="B28" s="68" t="s">
        <v>10</v>
      </c>
      <c r="C28" s="68"/>
      <c r="D28" s="30">
        <f>SUM(D16:D27)</f>
        <v>339.40999999999997</v>
      </c>
      <c r="E28" s="7">
        <f>SUM(E16:E27)</f>
        <v>10</v>
      </c>
    </row>
    <row r="29" spans="2:5" ht="15.75" thickTop="1" x14ac:dyDescent="0.25">
      <c r="B29" s="69" t="s">
        <v>12</v>
      </c>
      <c r="C29" s="69"/>
      <c r="D29" s="26">
        <f>SUM(D28,D15)</f>
        <v>1065.74</v>
      </c>
      <c r="E29" s="8">
        <f>SUM(E28,E15)</f>
        <v>27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9"/>
  <sheetViews>
    <sheetView workbookViewId="0">
      <selection activeCell="D4" sqref="D4"/>
    </sheetView>
  </sheetViews>
  <sheetFormatPr defaultRowHeight="15" x14ac:dyDescent="0.25"/>
  <cols>
    <col min="3" max="3" width="18.140625" bestFit="1" customWidth="1"/>
    <col min="4" max="4" width="20.85546875" style="1" bestFit="1" customWidth="1"/>
    <col min="5" max="5" width="18.5703125" style="5" bestFit="1" customWidth="1"/>
    <col min="6" max="10" width="9.140625" style="9"/>
  </cols>
  <sheetData>
    <row r="2" spans="2:5" x14ac:dyDescent="0.25">
      <c r="D2" s="1" t="s">
        <v>13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174.34</v>
      </c>
      <c r="E4" s="11">
        <v>7</v>
      </c>
    </row>
    <row r="5" spans="2:5" x14ac:dyDescent="0.25">
      <c r="B5" s="55" t="s">
        <v>2</v>
      </c>
      <c r="C5" s="56"/>
      <c r="D5" s="12">
        <v>347</v>
      </c>
      <c r="E5" s="13">
        <v>5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202.98</v>
      </c>
      <c r="E8" s="13">
        <v>3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/>
      <c r="E10" s="11">
        <v>0</v>
      </c>
    </row>
    <row r="11" spans="2:5" x14ac:dyDescent="0.25">
      <c r="B11" s="55" t="s">
        <v>2</v>
      </c>
      <c r="C11" s="56"/>
      <c r="D11" s="12"/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/>
      <c r="E14" s="13">
        <v>0</v>
      </c>
    </row>
    <row r="15" spans="2:5" x14ac:dyDescent="0.25">
      <c r="B15" s="67" t="s">
        <v>11</v>
      </c>
      <c r="C15" s="67"/>
      <c r="D15" s="2">
        <f>SUM(D3:D14)</f>
        <v>724.32</v>
      </c>
      <c r="E15" s="6">
        <f>SUM(E3:E14)</f>
        <v>15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126.95</v>
      </c>
      <c r="E17" s="11">
        <v>6</v>
      </c>
    </row>
    <row r="18" spans="2:5" x14ac:dyDescent="0.25">
      <c r="B18" s="55" t="s">
        <v>2</v>
      </c>
      <c r="C18" s="56"/>
      <c r="D18" s="12">
        <v>53.97</v>
      </c>
      <c r="E18" s="13">
        <v>1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>
        <v>195</v>
      </c>
      <c r="E20" s="11">
        <v>3</v>
      </c>
    </row>
    <row r="21" spans="2:5" x14ac:dyDescent="0.25">
      <c r="B21" s="55" t="s">
        <v>2</v>
      </c>
      <c r="C21" s="56"/>
      <c r="D21" s="12"/>
      <c r="E21" s="13">
        <v>0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>
        <v>0</v>
      </c>
    </row>
    <row r="24" spans="2:5" x14ac:dyDescent="0.25">
      <c r="B24" s="55" t="s">
        <v>2</v>
      </c>
      <c r="C24" s="56"/>
      <c r="D24" s="12"/>
      <c r="E24" s="13">
        <v>0</v>
      </c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>
        <v>0</v>
      </c>
    </row>
    <row r="27" spans="2:5" x14ac:dyDescent="0.25">
      <c r="B27" s="55" t="s">
        <v>2</v>
      </c>
      <c r="C27" s="56"/>
      <c r="D27" s="12"/>
      <c r="E27" s="13">
        <v>0</v>
      </c>
    </row>
    <row r="28" spans="2:5" ht="15.75" thickBot="1" x14ac:dyDescent="0.3">
      <c r="B28" s="68" t="s">
        <v>10</v>
      </c>
      <c r="C28" s="68"/>
      <c r="D28" s="3">
        <f>SUM(D16:D27)</f>
        <v>375.92</v>
      </c>
      <c r="E28" s="7">
        <f>SUM(E16:E27)</f>
        <v>10</v>
      </c>
    </row>
    <row r="29" spans="2:5" ht="15.75" thickTop="1" x14ac:dyDescent="0.25">
      <c r="B29" s="69" t="s">
        <v>12</v>
      </c>
      <c r="C29" s="69"/>
      <c r="D29" s="4">
        <f>SUM(D28,D15)</f>
        <v>1100.24</v>
      </c>
      <c r="E29" s="8">
        <f>SUM(E28,E15)</f>
        <v>25</v>
      </c>
    </row>
  </sheetData>
  <mergeCells count="27">
    <mergeCell ref="B28:C28"/>
    <mergeCell ref="B29:C29"/>
    <mergeCell ref="B3:E3"/>
    <mergeCell ref="B6:E6"/>
    <mergeCell ref="B9:E9"/>
    <mergeCell ref="B12:E12"/>
    <mergeCell ref="B16:E16"/>
    <mergeCell ref="B19:E19"/>
    <mergeCell ref="B22:E22"/>
    <mergeCell ref="B11:C11"/>
    <mergeCell ref="B25:E25"/>
    <mergeCell ref="B26:C26"/>
    <mergeCell ref="B27:C27"/>
    <mergeCell ref="B24:C24"/>
    <mergeCell ref="B23:C23"/>
    <mergeCell ref="B18:C18"/>
    <mergeCell ref="B15:C15"/>
    <mergeCell ref="B17:C17"/>
    <mergeCell ref="B20:C20"/>
    <mergeCell ref="B21:C21"/>
    <mergeCell ref="B14:C14"/>
    <mergeCell ref="B4:C4"/>
    <mergeCell ref="B13:C13"/>
    <mergeCell ref="B10:C10"/>
    <mergeCell ref="B8:C8"/>
    <mergeCell ref="B7:C7"/>
    <mergeCell ref="B5:C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29"/>
  <sheetViews>
    <sheetView workbookViewId="0">
      <selection activeCell="H5" sqref="H5"/>
    </sheetView>
  </sheetViews>
  <sheetFormatPr defaultRowHeight="15" x14ac:dyDescent="0.25"/>
  <cols>
    <col min="3" max="3" width="25" customWidth="1"/>
    <col min="4" max="4" width="17.7109375" customWidth="1"/>
    <col min="5" max="5" width="15.28515625" style="5" customWidth="1"/>
    <col min="6" max="6" width="2.7109375" style="9" customWidth="1"/>
    <col min="7" max="7" width="11.85546875" customWidth="1"/>
    <col min="8" max="8" width="8.7109375" bestFit="1" customWidth="1"/>
    <col min="10" max="10" width="9.140625" style="9"/>
  </cols>
  <sheetData>
    <row r="1" spans="2:10" x14ac:dyDescent="0.25">
      <c r="F1" s="39"/>
    </row>
    <row r="2" spans="2:10" s="18" customFormat="1" ht="75" x14ac:dyDescent="0.25">
      <c r="D2" s="21" t="s">
        <v>73</v>
      </c>
      <c r="E2" s="31" t="s">
        <v>72</v>
      </c>
      <c r="F2" s="40"/>
      <c r="G2" s="18" t="s">
        <v>74</v>
      </c>
      <c r="H2" s="18" t="s">
        <v>90</v>
      </c>
      <c r="I2" s="18" t="s">
        <v>75</v>
      </c>
      <c r="J2" s="37"/>
    </row>
    <row r="3" spans="2:10" x14ac:dyDescent="0.25">
      <c r="B3" s="14" t="s">
        <v>1</v>
      </c>
      <c r="C3" s="15"/>
      <c r="D3" s="20">
        <f>SUM(April_17:December_18!D3)</f>
        <v>0</v>
      </c>
      <c r="E3" s="32"/>
      <c r="F3" s="39"/>
    </row>
    <row r="4" spans="2:10" x14ac:dyDescent="0.25">
      <c r="B4" s="60" t="s">
        <v>0</v>
      </c>
      <c r="C4" s="61"/>
      <c r="D4" s="20">
        <f>SUM(April_17:January_19!D4)</f>
        <v>2856.5899999999997</v>
      </c>
      <c r="E4" s="45">
        <f>SUM(April_17:January_19!E4)</f>
        <v>110</v>
      </c>
      <c r="F4" s="39"/>
      <c r="G4">
        <v>89</v>
      </c>
      <c r="H4">
        <v>28</v>
      </c>
      <c r="I4" s="5">
        <f>E4+G4-H4</f>
        <v>171</v>
      </c>
      <c r="J4" s="9" t="s">
        <v>89</v>
      </c>
    </row>
    <row r="5" spans="2:10" x14ac:dyDescent="0.25">
      <c r="B5" s="55" t="s">
        <v>2</v>
      </c>
      <c r="C5" s="56"/>
      <c r="D5" s="20">
        <f>SUM(April_17:January_19!D5)</f>
        <v>3542.5299999999997</v>
      </c>
      <c r="E5" s="45">
        <f>SUM(April_17:January_19!E5)</f>
        <v>70</v>
      </c>
      <c r="F5" s="39"/>
      <c r="G5">
        <v>114</v>
      </c>
      <c r="I5" s="5">
        <f>E5+G5-H5</f>
        <v>184</v>
      </c>
    </row>
    <row r="6" spans="2:10" x14ac:dyDescent="0.25">
      <c r="B6" s="14" t="s">
        <v>3</v>
      </c>
      <c r="C6" s="15"/>
      <c r="D6" s="20">
        <f>SUM(April_17:January_19!D6)</f>
        <v>0</v>
      </c>
      <c r="E6" s="45">
        <f>SUM(April_17:January_19!E6)</f>
        <v>0</v>
      </c>
      <c r="F6" s="39"/>
      <c r="I6" s="5"/>
    </row>
    <row r="7" spans="2:10" x14ac:dyDescent="0.25">
      <c r="B7" s="60" t="s">
        <v>0</v>
      </c>
      <c r="C7" s="61"/>
      <c r="D7" s="20">
        <f>SUM(April_17:January_19!D7)</f>
        <v>49.99</v>
      </c>
      <c r="E7" s="45">
        <f>SUM(April_17:January_19!E7)</f>
        <v>1</v>
      </c>
      <c r="F7" s="39"/>
      <c r="I7" s="5">
        <f>E7+G7-H7</f>
        <v>1</v>
      </c>
    </row>
    <row r="8" spans="2:10" x14ac:dyDescent="0.25">
      <c r="B8" s="55" t="s">
        <v>2</v>
      </c>
      <c r="C8" s="56"/>
      <c r="D8" s="20">
        <f>SUM(April_17:January_19!D8)</f>
        <v>4887.07</v>
      </c>
      <c r="E8" s="45">
        <f>SUM(April_17:January_19!E8)</f>
        <v>76</v>
      </c>
      <c r="F8" s="39"/>
      <c r="G8">
        <v>7</v>
      </c>
      <c r="I8" s="5">
        <f>E8+G8-H8</f>
        <v>83</v>
      </c>
    </row>
    <row r="9" spans="2:10" x14ac:dyDescent="0.25">
      <c r="B9" s="14" t="s">
        <v>4</v>
      </c>
      <c r="C9" s="15"/>
      <c r="D9" s="20">
        <f>SUM(April_17:January_19!D9)</f>
        <v>0</v>
      </c>
      <c r="E9" s="45">
        <f>SUM(April_17:January_19!E9)</f>
        <v>0</v>
      </c>
      <c r="F9" s="39"/>
      <c r="I9" s="5"/>
    </row>
    <row r="10" spans="2:10" x14ac:dyDescent="0.25">
      <c r="B10" s="60" t="s">
        <v>0</v>
      </c>
      <c r="C10" s="61"/>
      <c r="D10" s="20">
        <f>SUM(April_17:January_19!D10)</f>
        <v>775.30000000000007</v>
      </c>
      <c r="E10" s="45">
        <f>SUM(April_17:January_19!E10)</f>
        <v>25</v>
      </c>
      <c r="F10" s="39"/>
      <c r="G10">
        <v>3</v>
      </c>
      <c r="H10">
        <v>2</v>
      </c>
      <c r="I10" s="5">
        <f>E10+G10-H10</f>
        <v>26</v>
      </c>
    </row>
    <row r="11" spans="2:10" x14ac:dyDescent="0.25">
      <c r="B11" s="55" t="s">
        <v>2</v>
      </c>
      <c r="C11" s="56"/>
      <c r="D11" s="20">
        <f>SUM(April_17:January_19!D11)</f>
        <v>539.31000000000006</v>
      </c>
      <c r="E11" s="45">
        <f>SUM(April_17:January_19!E11)</f>
        <v>10</v>
      </c>
      <c r="F11" s="44"/>
      <c r="G11">
        <v>2</v>
      </c>
      <c r="I11" s="5">
        <f>E11+G11-H11</f>
        <v>12</v>
      </c>
    </row>
    <row r="12" spans="2:10" x14ac:dyDescent="0.25">
      <c r="B12" s="62" t="s">
        <v>5</v>
      </c>
      <c r="C12" s="63"/>
      <c r="D12" s="20">
        <f>SUM(April_17:January_19!D12)</f>
        <v>0</v>
      </c>
      <c r="E12" s="45">
        <f>SUM(April_17:January_19!E12)</f>
        <v>0</v>
      </c>
      <c r="F12" s="43"/>
      <c r="I12" s="5"/>
    </row>
    <row r="13" spans="2:10" x14ac:dyDescent="0.25">
      <c r="B13" s="60" t="s">
        <v>0</v>
      </c>
      <c r="C13" s="65"/>
      <c r="D13" s="20">
        <f>SUM(April_17:January_19!D13)</f>
        <v>0</v>
      </c>
      <c r="E13" s="45">
        <f>SUM(April_17:January_19!E13)</f>
        <v>0</v>
      </c>
      <c r="F13" s="39"/>
      <c r="I13" s="5">
        <f>E13+G13-H13</f>
        <v>0</v>
      </c>
    </row>
    <row r="14" spans="2:10" x14ac:dyDescent="0.25">
      <c r="B14" s="55" t="s">
        <v>2</v>
      </c>
      <c r="C14" s="66"/>
      <c r="D14" s="20">
        <f>SUM(April_17:January_19!D14)</f>
        <v>892.47</v>
      </c>
      <c r="E14" s="45">
        <f>SUM(April_17:January_19!E14)</f>
        <v>18</v>
      </c>
      <c r="F14" s="39"/>
      <c r="I14" s="5">
        <f>E14+G14-H14</f>
        <v>18</v>
      </c>
    </row>
    <row r="15" spans="2:10" x14ac:dyDescent="0.25">
      <c r="B15" s="70" t="s">
        <v>11</v>
      </c>
      <c r="C15" s="70"/>
      <c r="D15" s="24">
        <f>SUM(D4:D14)</f>
        <v>13543.259999999997</v>
      </c>
      <c r="E15" s="33">
        <f>SUM(E3:E14)</f>
        <v>310</v>
      </c>
      <c r="F15" s="41"/>
      <c r="G15" s="33">
        <f t="shared" ref="G15" si="0">SUM(G3:G14)</f>
        <v>215</v>
      </c>
      <c r="H15" s="33">
        <f t="shared" ref="H15" si="1">SUM(H3:H14)</f>
        <v>30</v>
      </c>
      <c r="I15" s="33">
        <f t="shared" ref="I15" si="2">SUM(I3:I14)</f>
        <v>495</v>
      </c>
    </row>
    <row r="16" spans="2:10" x14ac:dyDescent="0.25">
      <c r="B16" s="22" t="s">
        <v>6</v>
      </c>
      <c r="C16" s="23"/>
      <c r="D16" s="20"/>
      <c r="E16" s="11"/>
      <c r="F16" s="39"/>
      <c r="I16" s="5"/>
    </row>
    <row r="17" spans="2:10" x14ac:dyDescent="0.25">
      <c r="B17" s="60" t="s">
        <v>0</v>
      </c>
      <c r="C17" s="61"/>
      <c r="D17" s="20">
        <f>SUM(April_17:January_19!D17)</f>
        <v>1930.7900000000002</v>
      </c>
      <c r="E17" s="45">
        <f>SUM(April_17:January_19!E17)</f>
        <v>79</v>
      </c>
      <c r="F17" s="39"/>
      <c r="G17">
        <v>27</v>
      </c>
      <c r="H17">
        <v>8</v>
      </c>
      <c r="I17" s="5">
        <f>E17+G17-H17</f>
        <v>98</v>
      </c>
      <c r="J17" s="9" t="s">
        <v>119</v>
      </c>
    </row>
    <row r="18" spans="2:10" x14ac:dyDescent="0.25">
      <c r="B18" s="55" t="s">
        <v>2</v>
      </c>
      <c r="C18" s="56"/>
      <c r="D18" s="20">
        <f>SUM(April_17:January_19!D18)</f>
        <v>1251.2500000000002</v>
      </c>
      <c r="E18" s="45">
        <f>SUM(April_17:January_19!E18)</f>
        <v>36</v>
      </c>
      <c r="F18" s="39"/>
      <c r="G18">
        <v>22</v>
      </c>
      <c r="I18" s="5">
        <f>E18+G18-H18</f>
        <v>58</v>
      </c>
    </row>
    <row r="19" spans="2:10" x14ac:dyDescent="0.25">
      <c r="B19" s="16" t="s">
        <v>7</v>
      </c>
      <c r="C19" s="17"/>
      <c r="D19" s="20">
        <f>SUM(April_17:January_19!D19)</f>
        <v>0</v>
      </c>
      <c r="E19" s="45">
        <f>SUM(April_17:January_19!E19)</f>
        <v>0</v>
      </c>
      <c r="F19" s="39"/>
      <c r="I19" s="5"/>
    </row>
    <row r="20" spans="2:10" x14ac:dyDescent="0.25">
      <c r="B20" s="60" t="s">
        <v>0</v>
      </c>
      <c r="C20" s="61"/>
      <c r="D20" s="20">
        <f>SUM(April_17:January_19!D20)</f>
        <v>615</v>
      </c>
      <c r="E20" s="45">
        <f>SUM(April_17:January_19!E20)</f>
        <v>9</v>
      </c>
      <c r="F20" s="39"/>
      <c r="I20" s="5">
        <f>E20+G20-H20</f>
        <v>9</v>
      </c>
    </row>
    <row r="21" spans="2:10" x14ac:dyDescent="0.25">
      <c r="B21" s="55" t="s">
        <v>2</v>
      </c>
      <c r="C21" s="56"/>
      <c r="D21" s="20">
        <f>SUM(April_17:January_19!D21)</f>
        <v>3290.18</v>
      </c>
      <c r="E21" s="45">
        <f>SUM(April_17:January_19!E21)</f>
        <v>56</v>
      </c>
      <c r="F21" s="39"/>
      <c r="I21" s="5">
        <f>E21+G21-H21</f>
        <v>56</v>
      </c>
    </row>
    <row r="22" spans="2:10" x14ac:dyDescent="0.25">
      <c r="B22" s="16" t="s">
        <v>8</v>
      </c>
      <c r="C22" s="17"/>
      <c r="D22" s="20">
        <f>SUM(April_17:January_19!D22)</f>
        <v>0</v>
      </c>
      <c r="E22" s="45">
        <f>SUM(April_17:January_19!E22)</f>
        <v>0</v>
      </c>
      <c r="F22" s="39"/>
      <c r="I22" s="5"/>
    </row>
    <row r="23" spans="2:10" x14ac:dyDescent="0.25">
      <c r="B23" s="60" t="s">
        <v>0</v>
      </c>
      <c r="C23" s="61"/>
      <c r="D23" s="20">
        <f>SUM(April_17:January_19!D23)</f>
        <v>0</v>
      </c>
      <c r="E23" s="45">
        <f>SUM(April_17:January_19!E23)</f>
        <v>0</v>
      </c>
      <c r="F23" s="39"/>
      <c r="I23" s="5">
        <f>E23+G23-H23</f>
        <v>0</v>
      </c>
    </row>
    <row r="24" spans="2:10" x14ac:dyDescent="0.25">
      <c r="B24" s="55" t="s">
        <v>2</v>
      </c>
      <c r="C24" s="56"/>
      <c r="D24" s="20">
        <f>SUM(April_17:January_19!D24)</f>
        <v>0</v>
      </c>
      <c r="E24" s="45">
        <f>SUM(April_17:January_19!E24)</f>
        <v>0</v>
      </c>
      <c r="F24" s="39"/>
      <c r="G24">
        <v>1</v>
      </c>
      <c r="I24" s="5">
        <f>E24+G24-H24</f>
        <v>1</v>
      </c>
    </row>
    <row r="25" spans="2:10" x14ac:dyDescent="0.25">
      <c r="B25" s="16" t="s">
        <v>9</v>
      </c>
      <c r="C25" s="17"/>
      <c r="D25" s="20">
        <f>SUM(April_17:January_19!D25)</f>
        <v>0</v>
      </c>
      <c r="E25" s="45">
        <f>SUM(April_17:January_19!E25)</f>
        <v>0</v>
      </c>
      <c r="F25" s="39"/>
      <c r="I25" s="5"/>
    </row>
    <row r="26" spans="2:10" x14ac:dyDescent="0.25">
      <c r="B26" s="60" t="s">
        <v>0</v>
      </c>
      <c r="C26" s="61"/>
      <c r="D26" s="20">
        <f>SUM(April_17:January_19!D26)</f>
        <v>0</v>
      </c>
      <c r="E26" s="45">
        <f>SUM(April_17:January_19!E26)</f>
        <v>0</v>
      </c>
      <c r="F26" s="39"/>
      <c r="I26" s="5">
        <f>E26+G26-H26</f>
        <v>0</v>
      </c>
    </row>
    <row r="27" spans="2:10" x14ac:dyDescent="0.25">
      <c r="B27" s="55" t="s">
        <v>2</v>
      </c>
      <c r="C27" s="56"/>
      <c r="D27" s="20">
        <f>SUM(April_17:January_19!D27)</f>
        <v>0</v>
      </c>
      <c r="E27" s="45">
        <f>SUM(April_17:January_19!E27)</f>
        <v>0</v>
      </c>
      <c r="F27" s="39"/>
      <c r="I27" s="5">
        <f>E27+G27-H27</f>
        <v>0</v>
      </c>
    </row>
    <row r="28" spans="2:10" ht="15.75" thickBot="1" x14ac:dyDescent="0.3">
      <c r="B28" s="71" t="s">
        <v>10</v>
      </c>
      <c r="C28" s="71"/>
      <c r="D28" s="25">
        <f>SUM(D16:D27)</f>
        <v>7087.22</v>
      </c>
      <c r="E28" s="34">
        <f>SUM(E17:E27)</f>
        <v>180</v>
      </c>
      <c r="F28" s="41"/>
      <c r="G28" s="34">
        <f t="shared" ref="G28" si="3">SUM(G17:G27)</f>
        <v>50</v>
      </c>
      <c r="H28" s="34">
        <f t="shared" ref="H28" si="4">SUM(H17:H27)</f>
        <v>8</v>
      </c>
      <c r="I28" s="34">
        <f t="shared" ref="I28" si="5">SUM(I17:I27)</f>
        <v>222</v>
      </c>
      <c r="J28" s="42"/>
    </row>
    <row r="29" spans="2:10" ht="15.75" thickTop="1" x14ac:dyDescent="0.25">
      <c r="B29" s="69" t="s">
        <v>12</v>
      </c>
      <c r="C29" s="69"/>
      <c r="D29" s="19">
        <f>SUM(D28,D15)</f>
        <v>20630.479999999996</v>
      </c>
      <c r="E29" s="5">
        <f>SUM(E28,E15)</f>
        <v>490</v>
      </c>
      <c r="F29" s="38"/>
      <c r="G29" s="5">
        <f t="shared" ref="G29" si="6">SUM(G28,G15)</f>
        <v>265</v>
      </c>
      <c r="H29" s="5">
        <f t="shared" ref="H29" si="7">SUM(H28,H15)</f>
        <v>38</v>
      </c>
      <c r="I29" s="5">
        <f t="shared" ref="I29" si="8">SUM(I28,I15)</f>
        <v>717</v>
      </c>
    </row>
  </sheetData>
  <dataConsolidate/>
  <mergeCells count="20">
    <mergeCell ref="B27:C27"/>
    <mergeCell ref="B28:C28"/>
    <mergeCell ref="B29:C29"/>
    <mergeCell ref="B21:C21"/>
    <mergeCell ref="B23:C23"/>
    <mergeCell ref="B24:C24"/>
    <mergeCell ref="B26:C26"/>
    <mergeCell ref="B17:C17"/>
    <mergeCell ref="B18:C18"/>
    <mergeCell ref="B20:C20"/>
    <mergeCell ref="B10:C10"/>
    <mergeCell ref="B11:C11"/>
    <mergeCell ref="B12:C12"/>
    <mergeCell ref="B13:C13"/>
    <mergeCell ref="B14:C14"/>
    <mergeCell ref="B4:C4"/>
    <mergeCell ref="B5:C5"/>
    <mergeCell ref="B7:C7"/>
    <mergeCell ref="B8:C8"/>
    <mergeCell ref="B15:C1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9"/>
  <sheetViews>
    <sheetView workbookViewId="0">
      <selection activeCell="G28" sqref="G28"/>
    </sheetView>
  </sheetViews>
  <sheetFormatPr defaultRowHeight="15" x14ac:dyDescent="0.25"/>
  <cols>
    <col min="2" max="2" width="27" bestFit="1" customWidth="1"/>
    <col min="4" max="4" width="11.5703125" bestFit="1" customWidth="1"/>
    <col min="5" max="5" width="11" customWidth="1"/>
  </cols>
  <sheetData>
    <row r="1" spans="1:5" x14ac:dyDescent="0.25">
      <c r="E1" s="5"/>
    </row>
    <row r="2" spans="1:5" ht="60" x14ac:dyDescent="0.25">
      <c r="A2" s="18"/>
      <c r="B2" s="18"/>
      <c r="C2" s="18"/>
      <c r="D2" s="21" t="s">
        <v>91</v>
      </c>
      <c r="E2" s="31" t="s">
        <v>72</v>
      </c>
    </row>
    <row r="3" spans="1:5" x14ac:dyDescent="0.25">
      <c r="B3" s="14" t="s">
        <v>1</v>
      </c>
      <c r="C3" s="15"/>
      <c r="D3" s="20">
        <f>SUM(April_17:December_18!D3)</f>
        <v>0</v>
      </c>
      <c r="E3" s="45">
        <f>SUM(January_19!E3)</f>
        <v>0</v>
      </c>
    </row>
    <row r="4" spans="1:5" x14ac:dyDescent="0.25">
      <c r="B4" s="60" t="s">
        <v>0</v>
      </c>
      <c r="C4" s="61"/>
      <c r="D4" s="20">
        <f>SUM(January_19!D4)</f>
        <v>240.97</v>
      </c>
      <c r="E4" s="45">
        <f>SUM(January_19!E4)</f>
        <v>6</v>
      </c>
    </row>
    <row r="5" spans="1:5" x14ac:dyDescent="0.25">
      <c r="B5" s="55" t="s">
        <v>2</v>
      </c>
      <c r="C5" s="56"/>
      <c r="D5" s="20">
        <f>SUM(January_19!D5)</f>
        <v>27</v>
      </c>
      <c r="E5" s="45">
        <f>SUM(January_19!E5)</f>
        <v>1</v>
      </c>
    </row>
    <row r="6" spans="1:5" x14ac:dyDescent="0.25">
      <c r="B6" s="14" t="s">
        <v>3</v>
      </c>
      <c r="C6" s="15"/>
      <c r="D6" s="20">
        <f>SUM(January_19!D6)</f>
        <v>0</v>
      </c>
      <c r="E6" s="45">
        <f>SUM(January_19!E6)</f>
        <v>0</v>
      </c>
    </row>
    <row r="7" spans="1:5" x14ac:dyDescent="0.25">
      <c r="B7" s="60" t="s">
        <v>0</v>
      </c>
      <c r="C7" s="61"/>
      <c r="D7" s="20">
        <f>SUM(January_19!D7)</f>
        <v>0</v>
      </c>
      <c r="E7" s="45">
        <f>SUM(January_19!E7)</f>
        <v>0</v>
      </c>
    </row>
    <row r="8" spans="1:5" x14ac:dyDescent="0.25">
      <c r="B8" s="55" t="s">
        <v>2</v>
      </c>
      <c r="C8" s="56"/>
      <c r="D8" s="20">
        <f>SUM(January_19!D8)</f>
        <v>315.39</v>
      </c>
      <c r="E8" s="45">
        <f>SUM(January_19!E8)</f>
        <v>6</v>
      </c>
    </row>
    <row r="9" spans="1:5" x14ac:dyDescent="0.25">
      <c r="B9" s="14" t="s">
        <v>4</v>
      </c>
      <c r="C9" s="15"/>
      <c r="D9" s="20">
        <f>SUM(January_19!D9)</f>
        <v>0</v>
      </c>
      <c r="E9" s="45">
        <f>SUM(January_19!E9)</f>
        <v>0</v>
      </c>
    </row>
    <row r="10" spans="1:5" x14ac:dyDescent="0.25">
      <c r="B10" s="60" t="s">
        <v>0</v>
      </c>
      <c r="C10" s="61"/>
      <c r="D10" s="20">
        <f>SUM(January_19!D10)</f>
        <v>98.98</v>
      </c>
      <c r="E10" s="45">
        <f>SUM(January_19!E10)</f>
        <v>3</v>
      </c>
    </row>
    <row r="11" spans="1:5" x14ac:dyDescent="0.25">
      <c r="B11" s="55" t="s">
        <v>2</v>
      </c>
      <c r="C11" s="56"/>
      <c r="D11" s="20">
        <f>SUM(January_19!D11)</f>
        <v>0</v>
      </c>
      <c r="E11" s="45">
        <f>SUM(January_19!E11)</f>
        <v>0</v>
      </c>
    </row>
    <row r="12" spans="1:5" x14ac:dyDescent="0.25">
      <c r="B12" s="62" t="s">
        <v>5</v>
      </c>
      <c r="C12" s="63"/>
      <c r="D12" s="20">
        <f>SUM(January_19!D12)</f>
        <v>0</v>
      </c>
      <c r="E12" s="45">
        <f>SUM(January_19!E12)</f>
        <v>0</v>
      </c>
    </row>
    <row r="13" spans="1:5" x14ac:dyDescent="0.25">
      <c r="B13" s="60" t="s">
        <v>0</v>
      </c>
      <c r="C13" s="65"/>
      <c r="D13" s="20">
        <f>SUM(January_19!D13)</f>
        <v>0</v>
      </c>
      <c r="E13" s="45">
        <f>SUM(January_19!E13)</f>
        <v>0</v>
      </c>
    </row>
    <row r="14" spans="1:5" x14ac:dyDescent="0.25">
      <c r="B14" s="55" t="s">
        <v>2</v>
      </c>
      <c r="C14" s="66"/>
      <c r="D14" s="20">
        <f>SUM(January_19!D14)</f>
        <v>43.99</v>
      </c>
      <c r="E14" s="45">
        <f>SUM(January_19!E14)</f>
        <v>1</v>
      </c>
    </row>
    <row r="15" spans="1:5" x14ac:dyDescent="0.25">
      <c r="B15" s="70" t="s">
        <v>11</v>
      </c>
      <c r="C15" s="70"/>
      <c r="D15" s="24">
        <f>SUM(D4:D14)</f>
        <v>726.33</v>
      </c>
      <c r="E15" s="33">
        <f>SUM(E3:E14)</f>
        <v>17</v>
      </c>
    </row>
    <row r="16" spans="1:5" x14ac:dyDescent="0.25">
      <c r="B16" s="22" t="s">
        <v>6</v>
      </c>
      <c r="C16" s="23"/>
      <c r="D16" s="20"/>
      <c r="E16" s="11"/>
    </row>
    <row r="17" spans="2:5" x14ac:dyDescent="0.25">
      <c r="B17" s="60" t="s">
        <v>0</v>
      </c>
      <c r="C17" s="61"/>
      <c r="D17" s="20">
        <f>SUM(January_19!D17)</f>
        <v>71.44</v>
      </c>
      <c r="E17" s="45">
        <f>SUM(January_19!E17)</f>
        <v>6</v>
      </c>
    </row>
    <row r="18" spans="2:5" x14ac:dyDescent="0.25">
      <c r="B18" s="55" t="s">
        <v>2</v>
      </c>
      <c r="C18" s="56"/>
      <c r="D18" s="20">
        <f>SUM(January_19!D18)</f>
        <v>0</v>
      </c>
      <c r="E18" s="45">
        <f>SUM(January_19!E18)</f>
        <v>0</v>
      </c>
    </row>
    <row r="19" spans="2:5" x14ac:dyDescent="0.25">
      <c r="B19" s="16" t="s">
        <v>7</v>
      </c>
      <c r="C19" s="17"/>
      <c r="D19" s="20">
        <f>SUM(January_19!D19)</f>
        <v>0</v>
      </c>
      <c r="E19" s="45">
        <f>SUM(January_19!E19)</f>
        <v>0</v>
      </c>
    </row>
    <row r="20" spans="2:5" x14ac:dyDescent="0.25">
      <c r="B20" s="60" t="s">
        <v>0</v>
      </c>
      <c r="C20" s="61"/>
      <c r="D20" s="20">
        <f>SUM(January_19!D20)</f>
        <v>45</v>
      </c>
      <c r="E20" s="45">
        <f>SUM(January_19!E20)</f>
        <v>1</v>
      </c>
    </row>
    <row r="21" spans="2:5" x14ac:dyDescent="0.25">
      <c r="B21" s="55" t="s">
        <v>2</v>
      </c>
      <c r="C21" s="56"/>
      <c r="D21" s="20">
        <f>SUM(January_19!D21)</f>
        <v>222.97</v>
      </c>
      <c r="E21" s="45">
        <f>SUM(January_19!E21)</f>
        <v>3</v>
      </c>
    </row>
    <row r="22" spans="2:5" x14ac:dyDescent="0.25">
      <c r="B22" s="16" t="s">
        <v>8</v>
      </c>
      <c r="C22" s="17"/>
      <c r="D22" s="20">
        <f>SUM(January_19!D22)</f>
        <v>0</v>
      </c>
      <c r="E22" s="45">
        <f>SUM(January_19!E22)</f>
        <v>0</v>
      </c>
    </row>
    <row r="23" spans="2:5" x14ac:dyDescent="0.25">
      <c r="B23" s="60" t="s">
        <v>0</v>
      </c>
      <c r="C23" s="61"/>
      <c r="D23" s="20">
        <f>SUM(January_19!D23)</f>
        <v>0</v>
      </c>
      <c r="E23" s="45">
        <f>SUM(January_19!E23)</f>
        <v>0</v>
      </c>
    </row>
    <row r="24" spans="2:5" x14ac:dyDescent="0.25">
      <c r="B24" s="55" t="s">
        <v>2</v>
      </c>
      <c r="C24" s="56"/>
      <c r="D24" s="20">
        <f>SUM(January_19!D24)</f>
        <v>0</v>
      </c>
      <c r="E24" s="45">
        <f>SUM(January_19!E24)</f>
        <v>0</v>
      </c>
    </row>
    <row r="25" spans="2:5" x14ac:dyDescent="0.25">
      <c r="B25" s="16" t="s">
        <v>9</v>
      </c>
      <c r="C25" s="17"/>
      <c r="D25" s="20">
        <f>SUM(January_19!D25)</f>
        <v>0</v>
      </c>
      <c r="E25" s="45">
        <f>SUM(January_19!E25)</f>
        <v>0</v>
      </c>
    </row>
    <row r="26" spans="2:5" x14ac:dyDescent="0.25">
      <c r="B26" s="60" t="s">
        <v>0</v>
      </c>
      <c r="C26" s="61"/>
      <c r="D26" s="20">
        <f>SUM(January_19!D26)</f>
        <v>0</v>
      </c>
      <c r="E26" s="45">
        <f>SUM(January_19!E26)</f>
        <v>0</v>
      </c>
    </row>
    <row r="27" spans="2:5" x14ac:dyDescent="0.25">
      <c r="B27" s="55" t="s">
        <v>2</v>
      </c>
      <c r="C27" s="56"/>
      <c r="D27" s="20">
        <f>SUM(January_19!D27)</f>
        <v>0</v>
      </c>
      <c r="E27" s="45">
        <f>SUM(January_19!E27)</f>
        <v>0</v>
      </c>
    </row>
    <row r="28" spans="2:5" ht="15.75" thickBot="1" x14ac:dyDescent="0.3">
      <c r="B28" s="71" t="s">
        <v>10</v>
      </c>
      <c r="C28" s="71"/>
      <c r="D28" s="25">
        <f>SUM(D16:D27)</f>
        <v>339.40999999999997</v>
      </c>
      <c r="E28" s="34">
        <f>SUM(E17:E27)</f>
        <v>10</v>
      </c>
    </row>
    <row r="29" spans="2:5" ht="15.75" thickTop="1" x14ac:dyDescent="0.25">
      <c r="B29" s="69" t="s">
        <v>12</v>
      </c>
      <c r="C29" s="69"/>
      <c r="D29" s="19">
        <f>SUM(D28,D15)</f>
        <v>1065.74</v>
      </c>
      <c r="E29" s="5">
        <f>SUM(E28,E15)</f>
        <v>27</v>
      </c>
    </row>
  </sheetData>
  <mergeCells count="20">
    <mergeCell ref="B18:C18"/>
    <mergeCell ref="B4:C4"/>
    <mergeCell ref="B5:C5"/>
    <mergeCell ref="B7:C7"/>
    <mergeCell ref="B8:C8"/>
    <mergeCell ref="B10:C10"/>
    <mergeCell ref="B11:C11"/>
    <mergeCell ref="B12:C12"/>
    <mergeCell ref="B13:C13"/>
    <mergeCell ref="B14:C14"/>
    <mergeCell ref="B15:C15"/>
    <mergeCell ref="B17:C17"/>
    <mergeCell ref="B28:C28"/>
    <mergeCell ref="B29:C29"/>
    <mergeCell ref="B20:C20"/>
    <mergeCell ref="B21:C21"/>
    <mergeCell ref="B23:C23"/>
    <mergeCell ref="B24:C24"/>
    <mergeCell ref="B26:C26"/>
    <mergeCell ref="B27:C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4"/>
  <sheetViews>
    <sheetView topLeftCell="D1" workbookViewId="0">
      <selection activeCell="H26" sqref="H26"/>
    </sheetView>
  </sheetViews>
  <sheetFormatPr defaultRowHeight="15" x14ac:dyDescent="0.25"/>
  <cols>
    <col min="1" max="1" width="26.28515625" bestFit="1" customWidth="1"/>
    <col min="2" max="2" width="15.85546875" bestFit="1" customWidth="1"/>
    <col min="3" max="3" width="40.85546875" customWidth="1"/>
    <col min="4" max="4" width="11.85546875" style="36" bestFit="1" customWidth="1"/>
    <col min="5" max="5" width="40.85546875" bestFit="1" customWidth="1"/>
    <col min="6" max="6" width="21.85546875" bestFit="1" customWidth="1"/>
    <col min="7" max="7" width="20.85546875" bestFit="1" customWidth="1"/>
    <col min="8" max="8" width="36" bestFit="1" customWidth="1"/>
    <col min="9" max="9" width="32.7109375" bestFit="1" customWidth="1"/>
    <col min="10" max="10" width="18.140625" bestFit="1" customWidth="1"/>
    <col min="11" max="11" width="13.42578125" bestFit="1" customWidth="1"/>
    <col min="12" max="12" width="14.7109375" bestFit="1" customWidth="1"/>
  </cols>
  <sheetData>
    <row r="1" spans="1:12" x14ac:dyDescent="0.25">
      <c r="A1" t="s">
        <v>92</v>
      </c>
      <c r="B1" t="s">
        <v>31</v>
      </c>
      <c r="C1" t="s">
        <v>93</v>
      </c>
      <c r="D1" s="36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</row>
    <row r="2" spans="1:12" x14ac:dyDescent="0.25">
      <c r="A2" t="s">
        <v>94</v>
      </c>
      <c r="B2" t="s">
        <v>41</v>
      </c>
      <c r="D2" s="36">
        <v>42831</v>
      </c>
      <c r="E2" t="s">
        <v>42</v>
      </c>
      <c r="F2" t="s">
        <v>43</v>
      </c>
      <c r="G2" s="35">
        <v>48.57</v>
      </c>
      <c r="H2" s="35">
        <v>48.57</v>
      </c>
      <c r="I2" s="35">
        <v>0</v>
      </c>
      <c r="J2" s="35">
        <v>0</v>
      </c>
      <c r="K2" s="36">
        <v>42831</v>
      </c>
      <c r="L2" t="s">
        <v>44</v>
      </c>
    </row>
    <row r="3" spans="1:12" x14ac:dyDescent="0.25">
      <c r="A3" t="s">
        <v>94</v>
      </c>
      <c r="B3" t="s">
        <v>45</v>
      </c>
      <c r="D3" s="36">
        <v>42835</v>
      </c>
      <c r="E3" t="s">
        <v>45</v>
      </c>
      <c r="F3" t="s">
        <v>46</v>
      </c>
      <c r="G3" s="35">
        <v>20000</v>
      </c>
      <c r="H3" s="35">
        <v>0</v>
      </c>
      <c r="I3" s="35">
        <v>0</v>
      </c>
      <c r="J3" s="35">
        <v>0</v>
      </c>
      <c r="K3" s="36">
        <v>42842</v>
      </c>
      <c r="L3" t="s">
        <v>44</v>
      </c>
    </row>
    <row r="4" spans="1:12" x14ac:dyDescent="0.25">
      <c r="A4" t="s">
        <v>94</v>
      </c>
      <c r="B4" t="s">
        <v>47</v>
      </c>
      <c r="D4" s="36">
        <v>42947.445370370369</v>
      </c>
      <c r="E4" t="s">
        <v>42</v>
      </c>
      <c r="F4" t="s">
        <v>48</v>
      </c>
      <c r="G4" s="35">
        <v>1100.24</v>
      </c>
      <c r="H4" s="35">
        <v>1100.24</v>
      </c>
      <c r="I4" s="35">
        <v>0</v>
      </c>
      <c r="J4" s="35">
        <v>0</v>
      </c>
      <c r="K4" s="36">
        <v>42947</v>
      </c>
      <c r="L4" t="s">
        <v>44</v>
      </c>
    </row>
    <row r="5" spans="1:12" x14ac:dyDescent="0.25">
      <c r="A5" t="s">
        <v>94</v>
      </c>
      <c r="B5" t="s">
        <v>49</v>
      </c>
      <c r="D5" s="36">
        <v>42978.634837962964</v>
      </c>
      <c r="E5" t="s">
        <v>42</v>
      </c>
      <c r="F5" t="s">
        <v>50</v>
      </c>
      <c r="G5" s="35">
        <v>1079.3699999999999</v>
      </c>
      <c r="H5" s="35">
        <v>1079.3699999999999</v>
      </c>
      <c r="I5" s="35">
        <v>0</v>
      </c>
      <c r="J5" s="35">
        <v>0</v>
      </c>
      <c r="K5" s="36">
        <v>42978</v>
      </c>
      <c r="L5" t="s">
        <v>44</v>
      </c>
    </row>
    <row r="6" spans="1:12" x14ac:dyDescent="0.25">
      <c r="A6" t="s">
        <v>94</v>
      </c>
      <c r="B6" t="s">
        <v>51</v>
      </c>
      <c r="D6" s="36">
        <v>43010.520370370374</v>
      </c>
      <c r="E6" t="s">
        <v>42</v>
      </c>
      <c r="F6" t="s">
        <v>52</v>
      </c>
      <c r="G6" s="35">
        <v>1128.08</v>
      </c>
      <c r="H6" s="35">
        <v>1128.08</v>
      </c>
      <c r="I6" s="35">
        <v>0</v>
      </c>
      <c r="J6" s="35">
        <v>0</v>
      </c>
      <c r="K6" s="36">
        <v>43010</v>
      </c>
      <c r="L6" t="s">
        <v>44</v>
      </c>
    </row>
    <row r="7" spans="1:12" x14ac:dyDescent="0.25">
      <c r="A7" t="s">
        <v>94</v>
      </c>
      <c r="B7" t="s">
        <v>53</v>
      </c>
      <c r="D7" s="36">
        <v>43040.56790509259</v>
      </c>
      <c r="E7" t="s">
        <v>42</v>
      </c>
      <c r="F7" t="s">
        <v>54</v>
      </c>
      <c r="G7" s="35">
        <v>1180.81</v>
      </c>
      <c r="H7" s="35">
        <v>1180.81</v>
      </c>
      <c r="I7" s="35">
        <v>0</v>
      </c>
      <c r="J7" s="35">
        <v>0</v>
      </c>
      <c r="K7" s="36">
        <v>43040</v>
      </c>
      <c r="L7" t="s">
        <v>44</v>
      </c>
    </row>
    <row r="8" spans="1:12" x14ac:dyDescent="0.25">
      <c r="A8" t="s">
        <v>94</v>
      </c>
      <c r="B8" t="s">
        <v>55</v>
      </c>
      <c r="D8" s="36">
        <v>43073.608402777776</v>
      </c>
      <c r="E8" t="s">
        <v>42</v>
      </c>
      <c r="F8" t="s">
        <v>56</v>
      </c>
      <c r="G8" s="35">
        <v>1197.28</v>
      </c>
      <c r="H8" s="35">
        <v>1197.28</v>
      </c>
      <c r="I8" s="35">
        <v>0</v>
      </c>
      <c r="J8" s="35">
        <v>0</v>
      </c>
      <c r="K8" s="36">
        <v>43073</v>
      </c>
      <c r="L8" t="s">
        <v>44</v>
      </c>
    </row>
    <row r="9" spans="1:12" x14ac:dyDescent="0.25">
      <c r="A9" t="s">
        <v>94</v>
      </c>
      <c r="B9" t="s">
        <v>57</v>
      </c>
      <c r="D9" s="36">
        <v>43115.567418981482</v>
      </c>
      <c r="E9" t="s">
        <v>42</v>
      </c>
      <c r="F9" t="s">
        <v>58</v>
      </c>
      <c r="G9" s="35">
        <v>2067.81</v>
      </c>
      <c r="H9" s="35">
        <v>2067.81</v>
      </c>
      <c r="I9" s="35">
        <v>0</v>
      </c>
      <c r="J9" s="35">
        <v>0</v>
      </c>
      <c r="K9" s="36">
        <v>43115</v>
      </c>
      <c r="L9" t="s">
        <v>44</v>
      </c>
    </row>
    <row r="10" spans="1:12" x14ac:dyDescent="0.25">
      <c r="A10" t="s">
        <v>94</v>
      </c>
      <c r="B10" t="s">
        <v>59</v>
      </c>
      <c r="D10" s="36">
        <v>43160.653611111113</v>
      </c>
      <c r="E10" t="s">
        <v>42</v>
      </c>
      <c r="F10" t="s">
        <v>60</v>
      </c>
      <c r="G10" s="35">
        <v>1085.3</v>
      </c>
      <c r="H10" s="35">
        <v>1085.3</v>
      </c>
      <c r="I10" s="35">
        <v>0</v>
      </c>
      <c r="J10" s="35">
        <v>0</v>
      </c>
      <c r="K10" s="36">
        <v>43160</v>
      </c>
      <c r="L10" t="s">
        <v>44</v>
      </c>
    </row>
    <row r="11" spans="1:12" x14ac:dyDescent="0.25">
      <c r="A11" t="s">
        <v>94</v>
      </c>
      <c r="B11" t="s">
        <v>61</v>
      </c>
      <c r="D11" s="36">
        <v>43192.627418981479</v>
      </c>
      <c r="E11" t="s">
        <v>42</v>
      </c>
      <c r="F11" t="s">
        <v>62</v>
      </c>
      <c r="G11" s="35">
        <v>1011.04</v>
      </c>
      <c r="H11" s="35">
        <v>1011.04</v>
      </c>
      <c r="I11" s="35">
        <v>0</v>
      </c>
      <c r="J11" s="35">
        <v>0</v>
      </c>
      <c r="K11" s="36">
        <v>43192</v>
      </c>
      <c r="L11" t="s">
        <v>44</v>
      </c>
    </row>
    <row r="12" spans="1:12" x14ac:dyDescent="0.25">
      <c r="A12" t="s">
        <v>94</v>
      </c>
      <c r="B12" t="s">
        <v>63</v>
      </c>
      <c r="D12" s="36">
        <v>43221.520185185182</v>
      </c>
      <c r="E12" t="s">
        <v>42</v>
      </c>
      <c r="F12" t="s">
        <v>64</v>
      </c>
      <c r="G12" s="35">
        <v>1022.11</v>
      </c>
      <c r="H12" s="35">
        <v>1022.11</v>
      </c>
      <c r="I12" s="35">
        <v>0</v>
      </c>
      <c r="J12" s="35">
        <v>0</v>
      </c>
      <c r="K12" s="36">
        <v>43221</v>
      </c>
      <c r="L12" t="s">
        <v>44</v>
      </c>
    </row>
    <row r="13" spans="1:12" x14ac:dyDescent="0.25">
      <c r="A13" t="s">
        <v>94</v>
      </c>
      <c r="B13" t="s">
        <v>65</v>
      </c>
      <c r="D13" s="36">
        <v>43246.453009259261</v>
      </c>
      <c r="E13" t="s">
        <v>42</v>
      </c>
      <c r="F13" t="s">
        <v>66</v>
      </c>
      <c r="G13" s="35">
        <v>1122.02</v>
      </c>
      <c r="H13" s="35">
        <v>1122.02</v>
      </c>
      <c r="I13" s="35">
        <v>0</v>
      </c>
      <c r="J13" s="35">
        <v>0</v>
      </c>
      <c r="K13" s="36">
        <v>43246</v>
      </c>
      <c r="L13" t="s">
        <v>44</v>
      </c>
    </row>
    <row r="14" spans="1:12" x14ac:dyDescent="0.25">
      <c r="A14" t="s">
        <v>94</v>
      </c>
      <c r="B14" t="s">
        <v>67</v>
      </c>
      <c r="D14" s="36">
        <v>43272.847048611111</v>
      </c>
      <c r="E14" t="s">
        <v>42</v>
      </c>
      <c r="F14" t="s">
        <v>68</v>
      </c>
      <c r="G14" s="35">
        <v>1079.2</v>
      </c>
      <c r="H14" s="35">
        <v>1079.2</v>
      </c>
      <c r="I14" s="35">
        <v>0</v>
      </c>
      <c r="J14" s="35">
        <v>0</v>
      </c>
      <c r="K14" s="36">
        <v>43272</v>
      </c>
      <c r="L14" t="s">
        <v>44</v>
      </c>
    </row>
    <row r="15" spans="1:12" x14ac:dyDescent="0.25">
      <c r="A15" t="s">
        <v>94</v>
      </c>
      <c r="B15" t="s">
        <v>69</v>
      </c>
      <c r="D15" s="36">
        <v>43283.459178240744</v>
      </c>
      <c r="E15" t="s">
        <v>70</v>
      </c>
      <c r="F15" t="s">
        <v>71</v>
      </c>
      <c r="G15" s="35">
        <v>0</v>
      </c>
      <c r="H15" s="35">
        <v>0</v>
      </c>
      <c r="I15" s="35">
        <v>0</v>
      </c>
      <c r="J15" s="35">
        <v>0</v>
      </c>
      <c r="L15" t="s">
        <v>44</v>
      </c>
    </row>
    <row r="16" spans="1:12" x14ac:dyDescent="0.25">
      <c r="A16" t="s">
        <v>94</v>
      </c>
      <c r="B16" t="s">
        <v>77</v>
      </c>
      <c r="D16" s="36">
        <v>43304.449641203704</v>
      </c>
      <c r="E16" t="s">
        <v>42</v>
      </c>
      <c r="F16" t="s">
        <v>78</v>
      </c>
      <c r="G16" s="35">
        <v>1090.3499999999999</v>
      </c>
      <c r="H16" s="35">
        <v>1090.3499999999999</v>
      </c>
      <c r="I16" s="35">
        <v>0</v>
      </c>
      <c r="J16" s="35">
        <v>0</v>
      </c>
      <c r="K16" s="36">
        <v>43304</v>
      </c>
      <c r="L16" t="s">
        <v>44</v>
      </c>
    </row>
    <row r="17" spans="1:12" x14ac:dyDescent="0.25">
      <c r="A17" t="s">
        <v>94</v>
      </c>
      <c r="B17" t="s">
        <v>79</v>
      </c>
      <c r="D17" s="36">
        <v>43335.774953703702</v>
      </c>
      <c r="E17" t="s">
        <v>42</v>
      </c>
      <c r="F17" t="s">
        <v>80</v>
      </c>
      <c r="G17" s="35">
        <v>1100.69</v>
      </c>
      <c r="H17" s="35">
        <v>1100.69</v>
      </c>
      <c r="I17" s="35">
        <v>0</v>
      </c>
      <c r="J17" s="35">
        <v>0</v>
      </c>
      <c r="K17" s="36">
        <v>43335</v>
      </c>
      <c r="L17" t="s">
        <v>44</v>
      </c>
    </row>
    <row r="18" spans="1:12" x14ac:dyDescent="0.25">
      <c r="A18" t="s">
        <v>94</v>
      </c>
      <c r="B18" t="s">
        <v>81</v>
      </c>
      <c r="C18" t="s">
        <v>95</v>
      </c>
      <c r="D18" s="36">
        <v>43365.469305555554</v>
      </c>
      <c r="E18" t="s">
        <v>42</v>
      </c>
      <c r="F18" t="s">
        <v>82</v>
      </c>
      <c r="G18" s="35">
        <v>989.74</v>
      </c>
      <c r="H18" s="35">
        <v>989.74</v>
      </c>
      <c r="I18" s="35">
        <v>0</v>
      </c>
      <c r="J18" s="35">
        <v>0</v>
      </c>
      <c r="K18" s="36">
        <v>43365</v>
      </c>
      <c r="L18" t="s">
        <v>44</v>
      </c>
    </row>
    <row r="19" spans="1:12" x14ac:dyDescent="0.25">
      <c r="A19" t="s">
        <v>94</v>
      </c>
      <c r="B19" t="s">
        <v>83</v>
      </c>
      <c r="D19" s="36">
        <v>43403.417604166665</v>
      </c>
      <c r="E19" t="s">
        <v>42</v>
      </c>
      <c r="F19" t="s">
        <v>84</v>
      </c>
      <c r="G19" s="35">
        <v>1009.79</v>
      </c>
      <c r="H19" s="35">
        <v>1009.79</v>
      </c>
      <c r="I19" s="35">
        <v>0</v>
      </c>
      <c r="J19" s="35">
        <v>0</v>
      </c>
      <c r="K19" s="36">
        <v>43403</v>
      </c>
      <c r="L19" t="s">
        <v>44</v>
      </c>
    </row>
    <row r="20" spans="1:12" x14ac:dyDescent="0.25">
      <c r="A20" t="s">
        <v>94</v>
      </c>
      <c r="B20" t="s">
        <v>85</v>
      </c>
      <c r="D20" s="36">
        <v>43430.576956018522</v>
      </c>
      <c r="E20" t="s">
        <v>42</v>
      </c>
      <c r="F20" t="s">
        <v>86</v>
      </c>
      <c r="G20" s="35">
        <v>1093.55</v>
      </c>
      <c r="H20" s="35">
        <v>1093.55</v>
      </c>
      <c r="I20" s="35">
        <v>0</v>
      </c>
      <c r="J20" s="35">
        <v>0</v>
      </c>
      <c r="K20" s="36">
        <v>43430</v>
      </c>
      <c r="L20" t="s">
        <v>44</v>
      </c>
    </row>
    <row r="21" spans="1:12" x14ac:dyDescent="0.25">
      <c r="A21" t="s">
        <v>94</v>
      </c>
      <c r="B21" t="s">
        <v>87</v>
      </c>
      <c r="D21" s="36">
        <v>43454.545798611114</v>
      </c>
      <c r="E21" t="s">
        <v>42</v>
      </c>
      <c r="F21" t="s">
        <v>88</v>
      </c>
      <c r="G21" s="35">
        <v>1158.79</v>
      </c>
      <c r="H21" s="35">
        <v>1158.79</v>
      </c>
      <c r="I21" s="35">
        <v>0</v>
      </c>
      <c r="J21" s="35">
        <v>0</v>
      </c>
      <c r="K21" s="36">
        <v>43454</v>
      </c>
      <c r="L21" t="s">
        <v>44</v>
      </c>
    </row>
    <row r="22" spans="1:12" ht="15.75" thickBot="1" x14ac:dyDescent="0.3">
      <c r="A22" t="s">
        <v>94</v>
      </c>
      <c r="B22" t="s">
        <v>96</v>
      </c>
      <c r="D22" s="36">
        <v>43494.621504629627</v>
      </c>
      <c r="E22" t="s">
        <v>42</v>
      </c>
      <c r="F22" t="s">
        <v>97</v>
      </c>
      <c r="G22" s="35">
        <v>1065.74</v>
      </c>
      <c r="H22" s="47">
        <v>1065.74</v>
      </c>
      <c r="I22" s="35">
        <v>0</v>
      </c>
      <c r="J22" s="35">
        <v>0</v>
      </c>
      <c r="K22" s="36">
        <v>43494</v>
      </c>
      <c r="L22" t="s">
        <v>44</v>
      </c>
    </row>
    <row r="23" spans="1:12" ht="15.75" thickTop="1" x14ac:dyDescent="0.25">
      <c r="H23" s="54">
        <f>SUM(H2:H22)</f>
        <v>20630.480000000003</v>
      </c>
    </row>
    <row r="24" spans="1:12" x14ac:dyDescent="0.25">
      <c r="F24" s="35"/>
      <c r="H24" s="3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"/>
  <sheetViews>
    <sheetView workbookViewId="0">
      <selection activeCell="A4" sqref="A4"/>
    </sheetView>
  </sheetViews>
  <sheetFormatPr defaultRowHeight="15" x14ac:dyDescent="0.25"/>
  <cols>
    <col min="1" max="1" width="29.85546875" bestFit="1" customWidth="1"/>
    <col min="2" max="2" width="30" bestFit="1" customWidth="1"/>
    <col min="3" max="3" width="7.85546875" bestFit="1" customWidth="1"/>
    <col min="4" max="4" width="25.85546875" bestFit="1" customWidth="1"/>
    <col min="5" max="5" width="31" bestFit="1" customWidth="1"/>
    <col min="6" max="6" width="13.7109375" style="26" bestFit="1" customWidth="1"/>
    <col min="7" max="7" width="15.5703125" bestFit="1" customWidth="1"/>
    <col min="8" max="8" width="16.5703125" bestFit="1" customWidth="1"/>
    <col min="9" max="9" width="14" bestFit="1" customWidth="1"/>
    <col min="10" max="10" width="17.7109375" bestFit="1" customWidth="1"/>
  </cols>
  <sheetData>
    <row r="1" spans="1:10" x14ac:dyDescent="0.25">
      <c r="A1" t="s">
        <v>98</v>
      </c>
      <c r="B1" t="s">
        <v>99</v>
      </c>
      <c r="C1" t="s">
        <v>100</v>
      </c>
      <c r="D1" t="s">
        <v>101</v>
      </c>
      <c r="E1" t="s">
        <v>93</v>
      </c>
      <c r="F1" s="26" t="s">
        <v>102</v>
      </c>
      <c r="G1" t="s">
        <v>103</v>
      </c>
      <c r="H1" t="s">
        <v>34</v>
      </c>
      <c r="I1" t="s">
        <v>104</v>
      </c>
      <c r="J1" t="s">
        <v>105</v>
      </c>
    </row>
    <row r="2" spans="1:10" x14ac:dyDescent="0.25">
      <c r="B2" t="s">
        <v>106</v>
      </c>
      <c r="C2" t="s">
        <v>107</v>
      </c>
      <c r="F2" s="26">
        <v>20000</v>
      </c>
      <c r="G2" s="36">
        <v>42831</v>
      </c>
      <c r="I2" t="s">
        <v>108</v>
      </c>
      <c r="J2" t="s">
        <v>109</v>
      </c>
    </row>
    <row r="3" spans="1:10" x14ac:dyDescent="0.25">
      <c r="B3" t="s">
        <v>106</v>
      </c>
      <c r="C3" t="s">
        <v>110</v>
      </c>
      <c r="D3" t="s">
        <v>111</v>
      </c>
      <c r="F3" s="26">
        <v>57.94</v>
      </c>
      <c r="G3" s="36">
        <v>43476</v>
      </c>
      <c r="I3" t="s">
        <v>112</v>
      </c>
      <c r="J3" t="s">
        <v>109</v>
      </c>
    </row>
    <row r="4" spans="1:10" ht="15.75" thickBot="1" x14ac:dyDescent="0.3">
      <c r="A4" t="s">
        <v>113</v>
      </c>
      <c r="B4" t="s">
        <v>106</v>
      </c>
      <c r="C4" t="s">
        <v>107</v>
      </c>
      <c r="E4" t="s">
        <v>114</v>
      </c>
      <c r="F4" s="52">
        <v>6573.27</v>
      </c>
      <c r="G4" s="36">
        <v>43117</v>
      </c>
      <c r="H4" t="s">
        <v>115</v>
      </c>
      <c r="I4" t="s">
        <v>116</v>
      </c>
      <c r="J4" t="s">
        <v>109</v>
      </c>
    </row>
    <row r="5" spans="1:10" ht="15.75" thickTop="1" x14ac:dyDescent="0.25">
      <c r="F5" s="53">
        <f>SUM(F2:F4)</f>
        <v>26631.21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B4"/>
  <sheetViews>
    <sheetView workbookViewId="0">
      <selection activeCell="C14" sqref="C14"/>
    </sheetView>
  </sheetViews>
  <sheetFormatPr defaultRowHeight="15" x14ac:dyDescent="0.25"/>
  <cols>
    <col min="1" max="1" width="36" style="48" bestFit="1" customWidth="1"/>
    <col min="2" max="2" width="11.5703125" bestFit="1" customWidth="1"/>
  </cols>
  <sheetData>
    <row r="2" spans="1:2" x14ac:dyDescent="0.25">
      <c r="A2" s="50" t="s">
        <v>117</v>
      </c>
      <c r="B2" s="19">
        <f>'Content Credit'!F5</f>
        <v>26631.21</v>
      </c>
    </row>
    <row r="3" spans="1:2" ht="15.75" thickBot="1" x14ac:dyDescent="0.3">
      <c r="A3" s="51" t="s">
        <v>36</v>
      </c>
      <c r="B3" s="47">
        <f>Invoices!H23</f>
        <v>20630.480000000003</v>
      </c>
    </row>
    <row r="4" spans="1:2" ht="15.75" thickTop="1" x14ac:dyDescent="0.25">
      <c r="A4" s="49" t="s">
        <v>118</v>
      </c>
      <c r="B4" s="46">
        <f>B2-B3</f>
        <v>6000.7299999999959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9"/>
  <sheetViews>
    <sheetView workbookViewId="0">
      <selection activeCell="D4" sqref="D4"/>
    </sheetView>
  </sheetViews>
  <sheetFormatPr defaultRowHeight="15" x14ac:dyDescent="0.25"/>
  <cols>
    <col min="3" max="3" width="16.7109375" customWidth="1"/>
    <col min="4" max="4" width="23.7109375" style="26" bestFit="1" customWidth="1"/>
    <col min="5" max="5" width="18.5703125" bestFit="1" customWidth="1"/>
    <col min="7" max="7" width="19.28515625" bestFit="1" customWidth="1"/>
    <col min="8" max="8" width="26" bestFit="1" customWidth="1"/>
    <col min="9" max="10" width="9" customWidth="1"/>
  </cols>
  <sheetData>
    <row r="1" spans="2:5" x14ac:dyDescent="0.25">
      <c r="E1" s="5"/>
    </row>
    <row r="2" spans="2:5" x14ac:dyDescent="0.25">
      <c r="D2" s="26" t="s">
        <v>15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26">
        <v>137.94999999999999</v>
      </c>
      <c r="E4">
        <v>7</v>
      </c>
    </row>
    <row r="5" spans="2:5" x14ac:dyDescent="0.25">
      <c r="B5" s="55" t="s">
        <v>2</v>
      </c>
      <c r="C5" s="56"/>
      <c r="D5" s="26">
        <v>167.19</v>
      </c>
      <c r="E5">
        <v>3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27"/>
      <c r="E7" s="11"/>
    </row>
    <row r="8" spans="2:5" x14ac:dyDescent="0.25">
      <c r="B8" s="55" t="s">
        <v>2</v>
      </c>
      <c r="C8" s="56"/>
      <c r="D8" s="28">
        <v>214.98</v>
      </c>
      <c r="E8" s="13">
        <v>3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27">
        <v>18.989999999999998</v>
      </c>
      <c r="E10" s="11">
        <v>1</v>
      </c>
    </row>
    <row r="11" spans="2:5" x14ac:dyDescent="0.25">
      <c r="B11" s="55" t="s">
        <v>2</v>
      </c>
      <c r="C11" s="56"/>
      <c r="D11" s="28">
        <v>65</v>
      </c>
      <c r="E11" s="13">
        <v>1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27"/>
      <c r="E13" s="11"/>
    </row>
    <row r="14" spans="2:5" x14ac:dyDescent="0.25">
      <c r="B14" s="55" t="s">
        <v>2</v>
      </c>
      <c r="C14" s="66"/>
      <c r="D14" s="28">
        <v>89.94</v>
      </c>
      <c r="E14" s="13">
        <v>2</v>
      </c>
    </row>
    <row r="15" spans="2:5" x14ac:dyDescent="0.25">
      <c r="B15" s="67" t="s">
        <v>11</v>
      </c>
      <c r="C15" s="67"/>
      <c r="D15" s="29">
        <f>SUM(D3:D14)</f>
        <v>694.05</v>
      </c>
      <c r="E15" s="6">
        <f>SUM(E3:E14)</f>
        <v>17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27">
        <v>24.88</v>
      </c>
      <c r="E17" s="11">
        <v>2</v>
      </c>
    </row>
    <row r="18" spans="2:5" x14ac:dyDescent="0.25">
      <c r="B18" s="55" t="s">
        <v>2</v>
      </c>
      <c r="C18" s="56"/>
      <c r="D18" s="28">
        <v>113.94</v>
      </c>
      <c r="E18" s="13">
        <v>3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27">
        <v>75</v>
      </c>
      <c r="E20" s="11">
        <v>1</v>
      </c>
    </row>
    <row r="21" spans="2:5" x14ac:dyDescent="0.25">
      <c r="B21" s="55" t="s">
        <v>2</v>
      </c>
      <c r="C21" s="56"/>
      <c r="D21" s="28">
        <v>171.5</v>
      </c>
      <c r="E21" s="13">
        <v>4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27"/>
      <c r="E23" s="11"/>
    </row>
    <row r="24" spans="2:5" x14ac:dyDescent="0.25">
      <c r="B24" s="55" t="s">
        <v>2</v>
      </c>
      <c r="C24" s="56"/>
      <c r="D24" s="28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27"/>
      <c r="E26" s="11"/>
    </row>
    <row r="27" spans="2:5" x14ac:dyDescent="0.25">
      <c r="B27" s="55" t="s">
        <v>2</v>
      </c>
      <c r="C27" s="56"/>
      <c r="D27" s="28"/>
      <c r="E27" s="13"/>
    </row>
    <row r="28" spans="2:5" ht="15.75" thickBot="1" x14ac:dyDescent="0.3">
      <c r="B28" s="68" t="s">
        <v>10</v>
      </c>
      <c r="C28" s="68"/>
      <c r="D28" s="30">
        <f>SUM(D16:D27)</f>
        <v>385.32</v>
      </c>
      <c r="E28" s="7">
        <f>SUM(E16:E27)</f>
        <v>10</v>
      </c>
    </row>
    <row r="29" spans="2:5" ht="15.75" thickTop="1" x14ac:dyDescent="0.25">
      <c r="B29" s="69" t="s">
        <v>12</v>
      </c>
      <c r="C29" s="69"/>
      <c r="D29" s="26">
        <f>SUM(D28,D15)</f>
        <v>1079.3699999999999</v>
      </c>
      <c r="E29" s="8">
        <f>SUM(E28,E15)</f>
        <v>27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9"/>
  <sheetViews>
    <sheetView workbookViewId="0">
      <selection activeCell="D4" sqref="D4"/>
    </sheetView>
  </sheetViews>
  <sheetFormatPr defaultRowHeight="15" x14ac:dyDescent="0.25"/>
  <cols>
    <col min="3" max="3" width="15.85546875" customWidth="1"/>
    <col min="4" max="4" width="29" style="26" bestFit="1" customWidth="1"/>
    <col min="5" max="5" width="18.5703125" bestFit="1" customWidth="1"/>
  </cols>
  <sheetData>
    <row r="1" spans="2:5" x14ac:dyDescent="0.25">
      <c r="E1" s="5"/>
    </row>
    <row r="2" spans="2:5" x14ac:dyDescent="0.25">
      <c r="D2" s="26" t="s">
        <v>16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26">
        <v>105.36</v>
      </c>
      <c r="E4">
        <v>5</v>
      </c>
    </row>
    <row r="5" spans="2:5" x14ac:dyDescent="0.25">
      <c r="B5" s="55" t="s">
        <v>2</v>
      </c>
      <c r="C5" s="56"/>
      <c r="D5" s="26">
        <v>248</v>
      </c>
      <c r="E5">
        <v>4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27"/>
      <c r="E7" s="11">
        <v>0</v>
      </c>
    </row>
    <row r="8" spans="2:5" x14ac:dyDescent="0.25">
      <c r="B8" s="55" t="s">
        <v>2</v>
      </c>
      <c r="C8" s="56"/>
      <c r="D8" s="28">
        <v>119.98</v>
      </c>
      <c r="E8" s="13">
        <v>2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27"/>
      <c r="E10" s="11">
        <v>0</v>
      </c>
    </row>
    <row r="11" spans="2:5" x14ac:dyDescent="0.25">
      <c r="B11" s="55" t="s">
        <v>2</v>
      </c>
      <c r="C11" s="56"/>
      <c r="D11" s="28"/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27"/>
      <c r="E13" s="11">
        <v>0</v>
      </c>
    </row>
    <row r="14" spans="2:5" x14ac:dyDescent="0.25">
      <c r="B14" s="55" t="s">
        <v>2</v>
      </c>
      <c r="C14" s="66"/>
      <c r="D14" s="28">
        <v>289.92</v>
      </c>
      <c r="E14" s="13">
        <v>5</v>
      </c>
    </row>
    <row r="15" spans="2:5" x14ac:dyDescent="0.25">
      <c r="B15" s="67" t="s">
        <v>11</v>
      </c>
      <c r="C15" s="67"/>
      <c r="D15" s="29">
        <f>SUM(D3:D14)</f>
        <v>763.26</v>
      </c>
      <c r="E15" s="6">
        <f>SUM(E3:E14)</f>
        <v>16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27">
        <v>75.95</v>
      </c>
      <c r="E17" s="11">
        <v>3</v>
      </c>
    </row>
    <row r="18" spans="2:5" x14ac:dyDescent="0.25">
      <c r="B18" s="55" t="s">
        <v>2</v>
      </c>
      <c r="C18" s="56"/>
      <c r="D18" s="28">
        <v>213.87</v>
      </c>
      <c r="E18" s="13">
        <v>6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27">
        <v>75</v>
      </c>
      <c r="E20" s="11">
        <v>1</v>
      </c>
    </row>
    <row r="21" spans="2:5" x14ac:dyDescent="0.25">
      <c r="B21" s="55" t="s">
        <v>2</v>
      </c>
      <c r="C21" s="56"/>
      <c r="D21" s="28"/>
      <c r="E21" s="13"/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27"/>
      <c r="E23" s="11">
        <v>0</v>
      </c>
    </row>
    <row r="24" spans="2:5" x14ac:dyDescent="0.25">
      <c r="B24" s="55" t="s">
        <v>2</v>
      </c>
      <c r="C24" s="56"/>
      <c r="D24" s="28"/>
      <c r="E24" s="13">
        <v>0</v>
      </c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27"/>
      <c r="E26" s="11">
        <v>0</v>
      </c>
    </row>
    <row r="27" spans="2:5" x14ac:dyDescent="0.25">
      <c r="B27" s="55" t="s">
        <v>2</v>
      </c>
      <c r="C27" s="56"/>
      <c r="D27" s="28"/>
      <c r="E27" s="13">
        <v>0</v>
      </c>
    </row>
    <row r="28" spans="2:5" ht="15.75" thickBot="1" x14ac:dyDescent="0.3">
      <c r="B28" s="68" t="s">
        <v>10</v>
      </c>
      <c r="C28" s="68"/>
      <c r="D28" s="30">
        <f>SUM(D16:D27)</f>
        <v>364.82</v>
      </c>
      <c r="E28" s="7">
        <f>SUM(E16:E27)</f>
        <v>10</v>
      </c>
    </row>
    <row r="29" spans="2:5" ht="15.75" thickTop="1" x14ac:dyDescent="0.25">
      <c r="B29" s="69" t="s">
        <v>12</v>
      </c>
      <c r="C29" s="69"/>
      <c r="D29" s="26">
        <f>SUM(D28,D15)</f>
        <v>1128.08</v>
      </c>
      <c r="E29" s="8">
        <f>SUM(E28,E15)</f>
        <v>26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31"/>
  <sheetViews>
    <sheetView workbookViewId="0">
      <selection activeCell="B2" sqref="B2:E29"/>
    </sheetView>
  </sheetViews>
  <sheetFormatPr defaultColWidth="17.28515625" defaultRowHeight="15" x14ac:dyDescent="0.25"/>
  <cols>
    <col min="3" max="3" width="8.140625" customWidth="1"/>
    <col min="4" max="4" width="29" bestFit="1" customWidth="1"/>
    <col min="5" max="5" width="18.5703125" bestFit="1" customWidth="1"/>
  </cols>
  <sheetData>
    <row r="1" spans="2:5" x14ac:dyDescent="0.25">
      <c r="D1" s="26"/>
      <c r="E1" s="5"/>
    </row>
    <row r="2" spans="2:5" x14ac:dyDescent="0.25">
      <c r="D2" s="26" t="s">
        <v>17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26">
        <v>164.94</v>
      </c>
      <c r="E4">
        <v>7</v>
      </c>
    </row>
    <row r="5" spans="2:5" x14ac:dyDescent="0.25">
      <c r="B5" s="55" t="s">
        <v>2</v>
      </c>
      <c r="C5" s="56"/>
      <c r="D5" s="26">
        <v>270.94</v>
      </c>
      <c r="E5">
        <v>5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27"/>
      <c r="E7" s="11">
        <v>0</v>
      </c>
    </row>
    <row r="8" spans="2:5" x14ac:dyDescent="0.25">
      <c r="B8" s="55" t="s">
        <v>2</v>
      </c>
      <c r="C8" s="56"/>
      <c r="D8" s="28">
        <v>324.98</v>
      </c>
      <c r="E8" s="13">
        <v>4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27"/>
      <c r="E10" s="11">
        <v>0</v>
      </c>
    </row>
    <row r="11" spans="2:5" x14ac:dyDescent="0.25">
      <c r="B11" s="55" t="s">
        <v>2</v>
      </c>
      <c r="C11" s="56"/>
      <c r="D11" s="28"/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27"/>
      <c r="E13" s="11">
        <v>0</v>
      </c>
    </row>
    <row r="14" spans="2:5" x14ac:dyDescent="0.25">
      <c r="B14" s="55" t="s">
        <v>2</v>
      </c>
      <c r="C14" s="66"/>
      <c r="D14" s="28"/>
      <c r="E14" s="13">
        <v>0</v>
      </c>
    </row>
    <row r="15" spans="2:5" x14ac:dyDescent="0.25">
      <c r="B15" s="67" t="s">
        <v>11</v>
      </c>
      <c r="C15" s="67"/>
      <c r="D15" s="29">
        <f>SUM(D3:D14)</f>
        <v>760.86</v>
      </c>
      <c r="E15" s="6">
        <f>SUM(E3:E14)</f>
        <v>16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27">
        <v>31.98</v>
      </c>
      <c r="E17" s="11">
        <v>2</v>
      </c>
    </row>
    <row r="18" spans="2:5" x14ac:dyDescent="0.25">
      <c r="B18" s="55" t="s">
        <v>2</v>
      </c>
      <c r="C18" s="56"/>
      <c r="D18" s="28">
        <v>62.97</v>
      </c>
      <c r="E18" s="13">
        <v>2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27">
        <v>75</v>
      </c>
      <c r="E20" s="11">
        <v>1</v>
      </c>
    </row>
    <row r="21" spans="2:5" x14ac:dyDescent="0.25">
      <c r="B21" s="55" t="s">
        <v>2</v>
      </c>
      <c r="C21" s="56"/>
      <c r="D21" s="28">
        <v>250</v>
      </c>
      <c r="E21" s="13">
        <v>4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27"/>
      <c r="E23" s="11">
        <v>0</v>
      </c>
    </row>
    <row r="24" spans="2:5" x14ac:dyDescent="0.25">
      <c r="B24" s="55" t="s">
        <v>2</v>
      </c>
      <c r="C24" s="56"/>
      <c r="D24" s="28"/>
      <c r="E24" s="13">
        <v>0</v>
      </c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27"/>
      <c r="E26" s="11">
        <v>0</v>
      </c>
    </row>
    <row r="27" spans="2:5" x14ac:dyDescent="0.25">
      <c r="B27" s="55" t="s">
        <v>2</v>
      </c>
      <c r="C27" s="56"/>
      <c r="D27" s="28"/>
      <c r="E27" s="13">
        <v>0</v>
      </c>
    </row>
    <row r="28" spans="2:5" ht="15.75" thickBot="1" x14ac:dyDescent="0.3">
      <c r="B28" s="68" t="s">
        <v>10</v>
      </c>
      <c r="C28" s="68"/>
      <c r="D28" s="30">
        <f>SUM(D16:D27)</f>
        <v>419.95</v>
      </c>
      <c r="E28" s="7">
        <f>SUM(E16:E27)</f>
        <v>9</v>
      </c>
    </row>
    <row r="29" spans="2:5" ht="15.75" thickTop="1" x14ac:dyDescent="0.25">
      <c r="B29" s="69" t="s">
        <v>12</v>
      </c>
      <c r="C29" s="69"/>
      <c r="D29" s="26">
        <f>SUM(D28,D15)</f>
        <v>1180.81</v>
      </c>
      <c r="E29" s="8">
        <f>SUM(E28,E15)</f>
        <v>25</v>
      </c>
    </row>
    <row r="30" spans="2:5" x14ac:dyDescent="0.25">
      <c r="D30" s="26"/>
    </row>
    <row r="31" spans="2:5" x14ac:dyDescent="0.25">
      <c r="D31" s="26"/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9"/>
  <sheetViews>
    <sheetView topLeftCell="C4" workbookViewId="0">
      <selection activeCell="J27" sqref="J27"/>
    </sheetView>
  </sheetViews>
  <sheetFormatPr defaultRowHeight="15" x14ac:dyDescent="0.25"/>
  <cols>
    <col min="3" max="3" width="14.42578125" customWidth="1"/>
    <col min="4" max="4" width="26.28515625" bestFit="1" customWidth="1"/>
    <col min="5" max="5" width="18.5703125" bestFit="1" customWidth="1"/>
  </cols>
  <sheetData>
    <row r="2" spans="2:5" x14ac:dyDescent="0.25">
      <c r="D2" s="26" t="s">
        <v>18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26">
        <v>84.97</v>
      </c>
      <c r="E4">
        <v>4</v>
      </c>
    </row>
    <row r="5" spans="2:5" x14ac:dyDescent="0.25">
      <c r="B5" s="55" t="s">
        <v>2</v>
      </c>
      <c r="C5" s="56"/>
      <c r="D5" s="26">
        <v>308</v>
      </c>
      <c r="E5">
        <v>5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27">
        <v>0</v>
      </c>
      <c r="E7" s="11">
        <v>0</v>
      </c>
    </row>
    <row r="8" spans="2:5" x14ac:dyDescent="0.25">
      <c r="B8" s="55" t="s">
        <v>2</v>
      </c>
      <c r="C8" s="56"/>
      <c r="D8" s="28">
        <v>250.97</v>
      </c>
      <c r="E8" s="13">
        <v>4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27">
        <v>20.99</v>
      </c>
      <c r="E10" s="11">
        <v>1</v>
      </c>
    </row>
    <row r="11" spans="2:5" x14ac:dyDescent="0.25">
      <c r="B11" s="55" t="s">
        <v>2</v>
      </c>
      <c r="C11" s="56"/>
      <c r="D11" s="28">
        <v>65</v>
      </c>
      <c r="E11" s="13">
        <v>1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27">
        <v>0</v>
      </c>
      <c r="E13" s="11">
        <v>0</v>
      </c>
    </row>
    <row r="14" spans="2:5" x14ac:dyDescent="0.25">
      <c r="B14" s="55" t="s">
        <v>2</v>
      </c>
      <c r="C14" s="66"/>
      <c r="D14" s="28">
        <v>0</v>
      </c>
      <c r="E14" s="13">
        <v>0</v>
      </c>
    </row>
    <row r="15" spans="2:5" x14ac:dyDescent="0.25">
      <c r="B15" s="67" t="s">
        <v>11</v>
      </c>
      <c r="C15" s="67"/>
      <c r="D15" s="29">
        <f>SUM(D3:D14)</f>
        <v>729.93000000000006</v>
      </c>
      <c r="E15" s="6">
        <f>SUM(E3:E14)</f>
        <v>15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27">
        <v>26.87</v>
      </c>
      <c r="E17" s="11">
        <v>3</v>
      </c>
    </row>
    <row r="18" spans="2:5" x14ac:dyDescent="0.25">
      <c r="B18" s="55" t="s">
        <v>2</v>
      </c>
      <c r="C18" s="56"/>
      <c r="D18" s="28">
        <v>135.5</v>
      </c>
      <c r="E18" s="13">
        <v>4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27">
        <v>150</v>
      </c>
      <c r="E20" s="11">
        <v>2</v>
      </c>
    </row>
    <row r="21" spans="2:5" x14ac:dyDescent="0.25">
      <c r="B21" s="55" t="s">
        <v>2</v>
      </c>
      <c r="C21" s="56"/>
      <c r="D21" s="28">
        <v>154.97999999999999</v>
      </c>
      <c r="E21" s="13">
        <v>2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27"/>
      <c r="E23" s="11"/>
    </row>
    <row r="24" spans="2:5" x14ac:dyDescent="0.25">
      <c r="B24" s="55" t="s">
        <v>2</v>
      </c>
      <c r="C24" s="56"/>
      <c r="D24" s="28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27"/>
      <c r="E26" s="11"/>
    </row>
    <row r="27" spans="2:5" x14ac:dyDescent="0.25">
      <c r="B27" s="55" t="s">
        <v>2</v>
      </c>
      <c r="C27" s="56"/>
      <c r="D27" s="28"/>
      <c r="E27" s="13"/>
    </row>
    <row r="28" spans="2:5" ht="15.75" thickBot="1" x14ac:dyDescent="0.3">
      <c r="B28" s="68" t="s">
        <v>10</v>
      </c>
      <c r="C28" s="68"/>
      <c r="D28" s="30">
        <f>SUM(D16:D27)</f>
        <v>467.35</v>
      </c>
      <c r="E28" s="7">
        <f>SUM(E16:E27)</f>
        <v>11</v>
      </c>
    </row>
    <row r="29" spans="2:5" ht="15.75" thickTop="1" x14ac:dyDescent="0.25">
      <c r="B29" s="69" t="s">
        <v>12</v>
      </c>
      <c r="C29" s="69"/>
      <c r="D29" s="26">
        <f>SUM(D28,D15)</f>
        <v>1197.2800000000002</v>
      </c>
      <c r="E29" s="8">
        <f>SUM(E28,E15)</f>
        <v>26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9"/>
  <sheetViews>
    <sheetView topLeftCell="B1" workbookViewId="0">
      <selection activeCell="G19" sqref="G19"/>
    </sheetView>
  </sheetViews>
  <sheetFormatPr defaultRowHeight="15" x14ac:dyDescent="0.25"/>
  <cols>
    <col min="3" max="3" width="18.5703125" customWidth="1"/>
    <col min="4" max="4" width="23.85546875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19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239.9</v>
      </c>
      <c r="E4" s="11">
        <v>12</v>
      </c>
    </row>
    <row r="5" spans="2:5" x14ac:dyDescent="0.25">
      <c r="B5" s="55" t="s">
        <v>2</v>
      </c>
      <c r="C5" s="56"/>
      <c r="D5" s="12">
        <v>415.66</v>
      </c>
      <c r="E5" s="13">
        <v>8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>
        <v>0</v>
      </c>
      <c r="E7" s="11">
        <v>0</v>
      </c>
    </row>
    <row r="8" spans="2:5" x14ac:dyDescent="0.25">
      <c r="B8" s="55" t="s">
        <v>2</v>
      </c>
      <c r="C8" s="56"/>
      <c r="D8" s="12">
        <v>759.37</v>
      </c>
      <c r="E8" s="13">
        <v>11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24.99</v>
      </c>
      <c r="E10" s="11">
        <v>1</v>
      </c>
    </row>
    <row r="11" spans="2:5" x14ac:dyDescent="0.25">
      <c r="B11" s="55" t="s">
        <v>2</v>
      </c>
      <c r="C11" s="56"/>
      <c r="D11" s="12">
        <v>24.99</v>
      </c>
      <c r="E11" s="13">
        <v>1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/>
    </row>
    <row r="14" spans="2:5" x14ac:dyDescent="0.25">
      <c r="B14" s="55" t="s">
        <v>2</v>
      </c>
      <c r="C14" s="66"/>
      <c r="D14" s="12"/>
      <c r="E14" s="13"/>
    </row>
    <row r="15" spans="2:5" x14ac:dyDescent="0.25">
      <c r="B15" s="67" t="s">
        <v>11</v>
      </c>
      <c r="C15" s="67"/>
      <c r="D15" s="2">
        <f>SUM(D3:D14)</f>
        <v>1464.91</v>
      </c>
      <c r="E15" s="6">
        <f>SUM(E3:E14)</f>
        <v>33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124.98</v>
      </c>
      <c r="E17" s="11">
        <v>5</v>
      </c>
    </row>
    <row r="18" spans="2:5" x14ac:dyDescent="0.25">
      <c r="B18" s="55" t="s">
        <v>2</v>
      </c>
      <c r="C18" s="56"/>
      <c r="D18">
        <v>194.94</v>
      </c>
      <c r="E18">
        <v>5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E20" s="11"/>
    </row>
    <row r="21" spans="2:5" x14ac:dyDescent="0.25">
      <c r="B21" s="55" t="s">
        <v>2</v>
      </c>
      <c r="C21" s="56"/>
      <c r="D21" s="12">
        <v>282.98</v>
      </c>
      <c r="E21" s="13">
        <v>4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602.90000000000009</v>
      </c>
      <c r="E28" s="7">
        <f>SUM(E16:E27)</f>
        <v>14</v>
      </c>
    </row>
    <row r="29" spans="2:5" ht="15.75" thickTop="1" x14ac:dyDescent="0.25">
      <c r="B29" s="69" t="s">
        <v>12</v>
      </c>
      <c r="C29" s="69"/>
      <c r="D29" s="4">
        <f>SUM(D28,D15)</f>
        <v>2067.8100000000004</v>
      </c>
      <c r="E29" s="8">
        <f>SUM(E28,E15)</f>
        <v>47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29"/>
  <sheetViews>
    <sheetView workbookViewId="0">
      <selection activeCell="E29" sqref="E29"/>
    </sheetView>
  </sheetViews>
  <sheetFormatPr defaultColWidth="16" defaultRowHeight="15" x14ac:dyDescent="0.25"/>
  <cols>
    <col min="4" max="4" width="18.85546875" customWidth="1"/>
  </cols>
  <sheetData>
    <row r="1" spans="2:5" x14ac:dyDescent="0.25">
      <c r="D1" s="1"/>
      <c r="E1" s="5"/>
    </row>
    <row r="2" spans="2:5" x14ac:dyDescent="0.25">
      <c r="D2" s="1" t="s">
        <v>20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122.49</v>
      </c>
      <c r="E4" s="11">
        <v>4</v>
      </c>
    </row>
    <row r="5" spans="2:5" x14ac:dyDescent="0.25">
      <c r="B5" s="55" t="s">
        <v>2</v>
      </c>
      <c r="C5" s="56"/>
      <c r="D5" s="12">
        <v>320.94</v>
      </c>
      <c r="E5" s="13">
        <v>7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/>
      <c r="E7" s="11">
        <v>0</v>
      </c>
    </row>
    <row r="8" spans="2:5" x14ac:dyDescent="0.25">
      <c r="B8" s="55" t="s">
        <v>2</v>
      </c>
      <c r="C8" s="56"/>
      <c r="D8" s="12">
        <v>233.94</v>
      </c>
      <c r="E8" s="13">
        <v>3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23.99</v>
      </c>
      <c r="E10" s="11">
        <v>1</v>
      </c>
    </row>
    <row r="11" spans="2:5" x14ac:dyDescent="0.25">
      <c r="B11" s="55" t="s">
        <v>2</v>
      </c>
      <c r="C11" s="56"/>
      <c r="D11" s="12">
        <v>12.99</v>
      </c>
      <c r="E11" s="13">
        <v>1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/>
      <c r="E13" s="11">
        <v>0</v>
      </c>
    </row>
    <row r="14" spans="2:5" x14ac:dyDescent="0.25">
      <c r="B14" s="55" t="s">
        <v>2</v>
      </c>
      <c r="C14" s="66"/>
      <c r="D14" s="12"/>
      <c r="E14" s="13">
        <v>0</v>
      </c>
    </row>
    <row r="15" spans="2:5" x14ac:dyDescent="0.25">
      <c r="B15" s="67" t="s">
        <v>11</v>
      </c>
      <c r="C15" s="67"/>
      <c r="D15" s="2">
        <f>SUM(D3:D14)</f>
        <v>714.35</v>
      </c>
      <c r="E15" s="6">
        <f>SUM(E3:E14)</f>
        <v>16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141.97</v>
      </c>
      <c r="E17" s="11">
        <v>5</v>
      </c>
    </row>
    <row r="18" spans="2:5" x14ac:dyDescent="0.25">
      <c r="B18" s="55" t="s">
        <v>2</v>
      </c>
      <c r="C18" s="56"/>
      <c r="D18" s="12"/>
      <c r="E18" s="13">
        <v>0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228.98</v>
      </c>
      <c r="E21" s="13">
        <v>4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/>
      <c r="E23" s="11"/>
    </row>
    <row r="24" spans="2:5" x14ac:dyDescent="0.25">
      <c r="B24" s="55" t="s">
        <v>2</v>
      </c>
      <c r="C24" s="56"/>
      <c r="D24" s="12"/>
      <c r="E24" s="13"/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/>
      <c r="E26" s="11"/>
    </row>
    <row r="27" spans="2:5" x14ac:dyDescent="0.25">
      <c r="B27" s="55" t="s">
        <v>2</v>
      </c>
      <c r="C27" s="56"/>
      <c r="D27" s="12"/>
      <c r="E27" s="13"/>
    </row>
    <row r="28" spans="2:5" ht="15.75" thickBot="1" x14ac:dyDescent="0.3">
      <c r="B28" s="68" t="s">
        <v>10</v>
      </c>
      <c r="C28" s="68"/>
      <c r="D28" s="3">
        <f>SUM(D16:D27)</f>
        <v>370.95</v>
      </c>
      <c r="E28" s="7">
        <f>SUM(E16:E27)</f>
        <v>9</v>
      </c>
    </row>
    <row r="29" spans="2:5" ht="15.75" thickTop="1" x14ac:dyDescent="0.25">
      <c r="B29" s="69" t="s">
        <v>12</v>
      </c>
      <c r="C29" s="69"/>
      <c r="D29" s="4">
        <f>SUM(D28,D15)</f>
        <v>1085.3</v>
      </c>
      <c r="E29" s="8">
        <f>SUM(E28,E15)</f>
        <v>25</v>
      </c>
    </row>
  </sheetData>
  <mergeCells count="27">
    <mergeCell ref="B8:C8"/>
    <mergeCell ref="B3:E3"/>
    <mergeCell ref="B4:C4"/>
    <mergeCell ref="B5:C5"/>
    <mergeCell ref="B6:E6"/>
    <mergeCell ref="B7:C7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9"/>
  <sheetViews>
    <sheetView workbookViewId="0">
      <selection activeCell="D4" sqref="D4"/>
    </sheetView>
  </sheetViews>
  <sheetFormatPr defaultRowHeight="15" x14ac:dyDescent="0.25"/>
  <cols>
    <col min="3" max="3" width="17.7109375" customWidth="1"/>
    <col min="4" max="4" width="23" bestFit="1" customWidth="1"/>
    <col min="5" max="5" width="18.5703125" bestFit="1" customWidth="1"/>
  </cols>
  <sheetData>
    <row r="1" spans="2:5" x14ac:dyDescent="0.25">
      <c r="D1" s="1"/>
      <c r="E1" s="5"/>
    </row>
    <row r="2" spans="2:5" x14ac:dyDescent="0.25">
      <c r="D2" s="1" t="s">
        <v>21</v>
      </c>
      <c r="E2" s="5" t="s">
        <v>14</v>
      </c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0</v>
      </c>
      <c r="C4" s="61"/>
      <c r="D4" s="10">
        <v>247.45</v>
      </c>
      <c r="E4" s="11">
        <v>8</v>
      </c>
    </row>
    <row r="5" spans="2:5" x14ac:dyDescent="0.25">
      <c r="B5" s="55" t="s">
        <v>2</v>
      </c>
      <c r="C5" s="56"/>
      <c r="D5" s="12">
        <v>91.95</v>
      </c>
      <c r="E5" s="13">
        <v>2</v>
      </c>
    </row>
    <row r="6" spans="2:5" x14ac:dyDescent="0.25">
      <c r="B6" s="57" t="s">
        <v>3</v>
      </c>
      <c r="C6" s="58"/>
      <c r="D6" s="58"/>
      <c r="E6" s="59"/>
    </row>
    <row r="7" spans="2:5" x14ac:dyDescent="0.25">
      <c r="B7" s="60" t="s">
        <v>0</v>
      </c>
      <c r="C7" s="61"/>
      <c r="D7" s="10">
        <v>0</v>
      </c>
      <c r="E7" s="11">
        <v>0</v>
      </c>
    </row>
    <row r="8" spans="2:5" x14ac:dyDescent="0.25">
      <c r="B8" s="55" t="s">
        <v>2</v>
      </c>
      <c r="C8" s="56"/>
      <c r="D8" s="12">
        <v>114.98</v>
      </c>
      <c r="E8" s="13">
        <v>2</v>
      </c>
    </row>
    <row r="9" spans="2:5" x14ac:dyDescent="0.25">
      <c r="B9" s="57" t="s">
        <v>4</v>
      </c>
      <c r="C9" s="58"/>
      <c r="D9" s="58"/>
      <c r="E9" s="59"/>
    </row>
    <row r="10" spans="2:5" x14ac:dyDescent="0.25">
      <c r="B10" s="60" t="s">
        <v>0</v>
      </c>
      <c r="C10" s="61"/>
      <c r="D10" s="10">
        <v>40.479999999999997</v>
      </c>
      <c r="E10" s="11">
        <v>2</v>
      </c>
    </row>
    <row r="11" spans="2:5" x14ac:dyDescent="0.25">
      <c r="B11" s="55" t="s">
        <v>2</v>
      </c>
      <c r="C11" s="56"/>
      <c r="D11" s="12">
        <v>0</v>
      </c>
      <c r="E11" s="13">
        <v>0</v>
      </c>
    </row>
    <row r="12" spans="2:5" x14ac:dyDescent="0.25">
      <c r="B12" s="62" t="s">
        <v>5</v>
      </c>
      <c r="C12" s="63"/>
      <c r="D12" s="63"/>
      <c r="E12" s="64"/>
    </row>
    <row r="13" spans="2:5" x14ac:dyDescent="0.25">
      <c r="B13" s="60" t="s">
        <v>0</v>
      </c>
      <c r="C13" s="65"/>
      <c r="D13" s="10">
        <v>0</v>
      </c>
      <c r="E13" s="11">
        <v>0</v>
      </c>
    </row>
    <row r="14" spans="2:5" x14ac:dyDescent="0.25">
      <c r="B14" s="55" t="s">
        <v>2</v>
      </c>
      <c r="C14" s="66"/>
      <c r="D14" s="12">
        <v>133.22</v>
      </c>
      <c r="E14" s="13">
        <v>3</v>
      </c>
    </row>
    <row r="15" spans="2:5" x14ac:dyDescent="0.25">
      <c r="B15" s="67" t="s">
        <v>11</v>
      </c>
      <c r="C15" s="67"/>
      <c r="D15" s="2">
        <f>SUM(D3:D14)</f>
        <v>628.08000000000004</v>
      </c>
      <c r="E15" s="6">
        <f>SUM(E3:E14)</f>
        <v>17</v>
      </c>
    </row>
    <row r="16" spans="2:5" x14ac:dyDescent="0.25">
      <c r="B16" s="57" t="s">
        <v>6</v>
      </c>
      <c r="C16" s="58"/>
      <c r="D16" s="58"/>
      <c r="E16" s="59"/>
    </row>
    <row r="17" spans="2:5" x14ac:dyDescent="0.25">
      <c r="B17" s="60" t="s">
        <v>0</v>
      </c>
      <c r="C17" s="61"/>
      <c r="D17" s="10">
        <v>157.97999999999999</v>
      </c>
      <c r="E17" s="11">
        <v>5</v>
      </c>
    </row>
    <row r="18" spans="2:5" x14ac:dyDescent="0.25">
      <c r="B18" s="55" t="s">
        <v>2</v>
      </c>
      <c r="C18" s="56"/>
      <c r="D18" s="12">
        <v>57</v>
      </c>
      <c r="E18" s="13">
        <v>1</v>
      </c>
    </row>
    <row r="19" spans="2:5" x14ac:dyDescent="0.25">
      <c r="B19" s="62" t="s">
        <v>7</v>
      </c>
      <c r="C19" s="63"/>
      <c r="D19" s="63"/>
      <c r="E19" s="64"/>
    </row>
    <row r="20" spans="2:5" x14ac:dyDescent="0.25">
      <c r="B20" s="60" t="s">
        <v>0</v>
      </c>
      <c r="C20" s="61"/>
      <c r="D20" s="10"/>
      <c r="E20" s="11"/>
    </row>
    <row r="21" spans="2:5" x14ac:dyDescent="0.25">
      <c r="B21" s="55" t="s">
        <v>2</v>
      </c>
      <c r="C21" s="56"/>
      <c r="D21" s="12">
        <v>167.98</v>
      </c>
      <c r="E21" s="13">
        <v>3</v>
      </c>
    </row>
    <row r="22" spans="2:5" x14ac:dyDescent="0.25">
      <c r="B22" s="62" t="s">
        <v>8</v>
      </c>
      <c r="C22" s="63"/>
      <c r="D22" s="63"/>
      <c r="E22" s="64"/>
    </row>
    <row r="23" spans="2:5" x14ac:dyDescent="0.25">
      <c r="B23" s="60" t="s">
        <v>0</v>
      </c>
      <c r="C23" s="61"/>
      <c r="D23" s="10">
        <v>0</v>
      </c>
      <c r="E23" s="11">
        <v>0</v>
      </c>
    </row>
    <row r="24" spans="2:5" x14ac:dyDescent="0.25">
      <c r="B24" s="55" t="s">
        <v>2</v>
      </c>
      <c r="C24" s="56"/>
      <c r="D24" s="12">
        <v>0</v>
      </c>
      <c r="E24" s="13">
        <v>0</v>
      </c>
    </row>
    <row r="25" spans="2:5" x14ac:dyDescent="0.25">
      <c r="B25" s="62" t="s">
        <v>9</v>
      </c>
      <c r="C25" s="63"/>
      <c r="D25" s="63"/>
      <c r="E25" s="64"/>
    </row>
    <row r="26" spans="2:5" x14ac:dyDescent="0.25">
      <c r="B26" s="60" t="s">
        <v>0</v>
      </c>
      <c r="C26" s="61"/>
      <c r="D26" s="10">
        <v>0</v>
      </c>
      <c r="E26" s="11">
        <v>0</v>
      </c>
    </row>
    <row r="27" spans="2:5" x14ac:dyDescent="0.25">
      <c r="B27" s="55" t="s">
        <v>2</v>
      </c>
      <c r="C27" s="56"/>
      <c r="D27" s="12">
        <v>0</v>
      </c>
      <c r="E27" s="13">
        <v>0</v>
      </c>
    </row>
    <row r="28" spans="2:5" ht="15.75" thickBot="1" x14ac:dyDescent="0.3">
      <c r="B28" s="68" t="s">
        <v>10</v>
      </c>
      <c r="C28" s="68"/>
      <c r="D28" s="3">
        <f>SUM(D16:D27)</f>
        <v>382.96</v>
      </c>
      <c r="E28" s="7">
        <f>SUM(E16:E27)</f>
        <v>9</v>
      </c>
    </row>
    <row r="29" spans="2:5" ht="15.75" thickTop="1" x14ac:dyDescent="0.25">
      <c r="B29" s="69" t="s">
        <v>12</v>
      </c>
      <c r="C29" s="69"/>
      <c r="D29" s="4">
        <f>SUM(D28,D15)</f>
        <v>1011.04</v>
      </c>
      <c r="E29" s="8">
        <f>SUM(E28,E15)</f>
        <v>26</v>
      </c>
    </row>
  </sheetData>
  <mergeCells count="27">
    <mergeCell ref="B27:C27"/>
    <mergeCell ref="B28:C28"/>
    <mergeCell ref="B29:C29"/>
    <mergeCell ref="B21:C21"/>
    <mergeCell ref="B22:E22"/>
    <mergeCell ref="B23:C23"/>
    <mergeCell ref="B24:C24"/>
    <mergeCell ref="B25:E25"/>
    <mergeCell ref="B26:C26"/>
    <mergeCell ref="B20:C20"/>
    <mergeCell ref="B9:E9"/>
    <mergeCell ref="B10:C10"/>
    <mergeCell ref="B11:C11"/>
    <mergeCell ref="B12:E12"/>
    <mergeCell ref="B13:C13"/>
    <mergeCell ref="B14:C14"/>
    <mergeCell ref="B15:C15"/>
    <mergeCell ref="B16:E16"/>
    <mergeCell ref="B17:C17"/>
    <mergeCell ref="B18:C18"/>
    <mergeCell ref="B19:E19"/>
    <mergeCell ref="B8:C8"/>
    <mergeCell ref="B3:E3"/>
    <mergeCell ref="B4:C4"/>
    <mergeCell ref="B5:C5"/>
    <mergeCell ref="B6:E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April_17</vt:lpstr>
      <vt:lpstr>July_17</vt:lpstr>
      <vt:lpstr>August_17</vt:lpstr>
      <vt:lpstr>September_17</vt:lpstr>
      <vt:lpstr>October_17</vt:lpstr>
      <vt:lpstr>November_17</vt:lpstr>
      <vt:lpstr>January_18</vt:lpstr>
      <vt:lpstr>February_18</vt:lpstr>
      <vt:lpstr>March_18</vt:lpstr>
      <vt:lpstr>April_18</vt:lpstr>
      <vt:lpstr>May_18</vt:lpstr>
      <vt:lpstr>June_18</vt:lpstr>
      <vt:lpstr>July_18</vt:lpstr>
      <vt:lpstr>August_18</vt:lpstr>
      <vt:lpstr>September_18</vt:lpstr>
      <vt:lpstr>October_18</vt:lpstr>
      <vt:lpstr>November_18</vt:lpstr>
      <vt:lpstr>December_18</vt:lpstr>
      <vt:lpstr>January_19</vt:lpstr>
      <vt:lpstr>Cumulative </vt:lpstr>
      <vt:lpstr>2019 Total</vt:lpstr>
      <vt:lpstr>Invoices</vt:lpstr>
      <vt:lpstr>Content Credit</vt:lpstr>
      <vt:lpstr>Current Balance</vt:lpstr>
      <vt:lpstr>Invoices!Print_Area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L. Zimmermann</dc:creator>
  <cp:lastModifiedBy>Anne Hamland</cp:lastModifiedBy>
  <cp:lastPrinted>2018-07-06T15:55:19Z</cp:lastPrinted>
  <dcterms:created xsi:type="dcterms:W3CDTF">2017-08-07T21:38:29Z</dcterms:created>
  <dcterms:modified xsi:type="dcterms:W3CDTF">2019-02-15T18:19:02Z</dcterms:modified>
</cp:coreProperties>
</file>